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15" windowHeight="5070" activeTab="1"/>
  </bookViews>
  <sheets>
    <sheet name="Datablad" sheetId="1" r:id="rId1"/>
    <sheet name="Utförda arbeten" sheetId="2" r:id="rId2"/>
    <sheet name="Status" sheetId="3" r:id="rId3"/>
    <sheet name="T1-Utemiljö" sheetId="4" r:id="rId4"/>
    <sheet name="T2-Byggn. utv." sheetId="5" r:id="rId5"/>
    <sheet name="T3-Byggn. inv." sheetId="6" r:id="rId6"/>
    <sheet name="T4-VVS-Install." sheetId="7" r:id="rId7"/>
    <sheet name="T5-Elsystem" sheetId="8" r:id="rId8"/>
    <sheet name="T6-Tele-Datasystem" sheetId="9" r:id="rId9"/>
    <sheet name="T7-Styr-&amp;Övervakn.system" sheetId="10" r:id="rId10"/>
    <sheet name="Anmärkningar" sheetId="11" r:id="rId11"/>
    <sheet name="PU-plan" sheetId="12" r:id="rId12"/>
  </sheets>
  <definedNames>
    <definedName name="_xlnm._FilterDatabase" localSheetId="10" hidden="1">'Anmärkningar'!$A$1:$B$1</definedName>
    <definedName name="Fredriksbergsvägen_2_12">'T3-Byggn. inv.'!$F$6</definedName>
    <definedName name="Gatuadress">'Status'!#REF!</definedName>
  </definedNames>
  <calcPr fullCalcOnLoad="1"/>
</workbook>
</file>

<file path=xl/sharedStrings.xml><?xml version="1.0" encoding="utf-8"?>
<sst xmlns="http://schemas.openxmlformats.org/spreadsheetml/2006/main" count="985" uniqueCount="309">
  <si>
    <t>STATUS</t>
  </si>
  <si>
    <t>Rapport skapad</t>
  </si>
  <si>
    <t>Byggnad</t>
  </si>
  <si>
    <t>Förvaltare/ägare</t>
  </si>
  <si>
    <t>Delområden</t>
  </si>
  <si>
    <t>Andel betyg</t>
  </si>
  <si>
    <t>Index</t>
  </si>
  <si>
    <t>Område</t>
  </si>
  <si>
    <t>Totalt</t>
  </si>
  <si>
    <t>&lt; 3</t>
  </si>
  <si>
    <t>T1 - Utemiljö</t>
  </si>
  <si>
    <t>T2 - Byggnad utvändigt</t>
  </si>
  <si>
    <t>T3 - Byggnad invändigt</t>
  </si>
  <si>
    <t>T4 - VVS installation</t>
  </si>
  <si>
    <t>T5 - Elsystem</t>
  </si>
  <si>
    <t>T6 - Tele- och datasystem</t>
  </si>
  <si>
    <t>T7 - Styr- och övervakningssystem</t>
  </si>
  <si>
    <t>Omfattning</t>
  </si>
  <si>
    <t>STATUSKONTROLL</t>
  </si>
  <si>
    <t>Delområde</t>
  </si>
  <si>
    <t>Byggnadsnr.</t>
  </si>
  <si>
    <t>Gatuadress</t>
  </si>
  <si>
    <t>Postnr. + Ort</t>
  </si>
  <si>
    <t>Byggnadsägare</t>
  </si>
  <si>
    <t>Postadress</t>
  </si>
  <si>
    <t>Faktureringsadress</t>
  </si>
  <si>
    <t>Fastighetsansvarig/Förvaltare</t>
  </si>
  <si>
    <t>Telefonnummer</t>
  </si>
  <si>
    <t>E-post</t>
  </si>
  <si>
    <t>Byggnadsnamn</t>
  </si>
  <si>
    <t>Husnummer</t>
  </si>
  <si>
    <t>BRA i m2</t>
  </si>
  <si>
    <t>Antal lgh</t>
  </si>
  <si>
    <t>Antal lokaler</t>
  </si>
  <si>
    <t>Fastighetsbeteckning</t>
  </si>
  <si>
    <t>Typ</t>
  </si>
  <si>
    <t>Notering</t>
  </si>
  <si>
    <t>Besiktningsman</t>
  </si>
  <si>
    <t>Företag</t>
  </si>
  <si>
    <t>JUCOMI BYGG AB</t>
  </si>
  <si>
    <t>Nimrodsgatan 22 B</t>
  </si>
  <si>
    <t>Postnummer</t>
  </si>
  <si>
    <t>115 42</t>
  </si>
  <si>
    <t>Ort</t>
  </si>
  <si>
    <t>Stockholm</t>
  </si>
  <si>
    <t>Tel.nr:</t>
  </si>
  <si>
    <t>info@jucomi.se</t>
  </si>
  <si>
    <t>08-663 05 40</t>
  </si>
  <si>
    <t>Besikningsdag</t>
  </si>
  <si>
    <t xml:space="preserve">       A</t>
  </si>
  <si>
    <t>Aspekter/anmärkningar</t>
  </si>
  <si>
    <t xml:space="preserve">       B</t>
  </si>
  <si>
    <t>Besikningsman</t>
  </si>
  <si>
    <t>Besikningsdatum</t>
  </si>
  <si>
    <t>System/fasad/rum</t>
  </si>
  <si>
    <t>Betygskala 1-5</t>
  </si>
  <si>
    <t>För betyg &lt;3 skall anmärkningar noteras. 0=ej aktuell,9=ej.besikningsbar</t>
  </si>
  <si>
    <t>INST.ÅR=Installationsår,TL=Teknisk livslängd år</t>
  </si>
  <si>
    <t>KTL=Kvarvarande Teknisk livslängd</t>
  </si>
  <si>
    <t>Aspekt</t>
  </si>
  <si>
    <t>KTL</t>
  </si>
  <si>
    <t>TL</t>
  </si>
  <si>
    <t xml:space="preserve">INST.ÅR </t>
  </si>
  <si>
    <t>Aspekter</t>
  </si>
  <si>
    <t>Anmärkningar</t>
  </si>
  <si>
    <t>KOD</t>
  </si>
  <si>
    <t>Utfall: A=akut,B=Bör åtgärdas,I=iaktagelse</t>
  </si>
  <si>
    <t>Periodisk underhållsplan</t>
  </si>
  <si>
    <t>Akut</t>
  </si>
  <si>
    <t>10 år</t>
  </si>
  <si>
    <t>T2- Byggnad utvändigt</t>
  </si>
  <si>
    <t>Summa underhåll</t>
  </si>
  <si>
    <t>1. Dränering</t>
  </si>
  <si>
    <t>1. Tak</t>
  </si>
  <si>
    <t>3. Invändiga dörrar</t>
  </si>
  <si>
    <t>4. Målning övrigt</t>
  </si>
  <si>
    <t>5. Innertak övrigt</t>
  </si>
  <si>
    <t>6. Snickerier</t>
  </si>
  <si>
    <t>2. Porslin</t>
  </si>
  <si>
    <t>2. Uttag</t>
  </si>
  <si>
    <t xml:space="preserve">3. Jordfelsbrytare </t>
  </si>
  <si>
    <t>1. Allmän belysning</t>
  </si>
  <si>
    <t>1. Telenätet</t>
  </si>
  <si>
    <t>1. Styr- och reglercentral</t>
  </si>
  <si>
    <t>T1-Utemiljö</t>
  </si>
  <si>
    <t>T3-Byggnad invändigt</t>
  </si>
  <si>
    <t>T4-VVS-Installation</t>
  </si>
  <si>
    <t>T5-Elsystem</t>
  </si>
  <si>
    <t>T6-Tele- Datasystem</t>
  </si>
  <si>
    <t>T7-Styr- och övervakningssystem</t>
  </si>
  <si>
    <t>Fördelat per år</t>
  </si>
  <si>
    <t>Total underhållskostnad</t>
  </si>
  <si>
    <t>T2-Byggnad utvändigt</t>
  </si>
  <si>
    <t>Antal hus/fasader/rum</t>
  </si>
  <si>
    <t xml:space="preserve"> </t>
  </si>
  <si>
    <t>T: Noteras om anmärkning gäller  Tillstånd</t>
  </si>
  <si>
    <t>Hiss</t>
  </si>
  <si>
    <t>Port/skalskydd mm</t>
  </si>
  <si>
    <t>Brandvarnare</t>
  </si>
  <si>
    <t>Tvättstuga</t>
  </si>
  <si>
    <t>Bedömning</t>
  </si>
  <si>
    <t>Yttertak</t>
  </si>
  <si>
    <t>Brf.</t>
  </si>
  <si>
    <t>Adress</t>
  </si>
  <si>
    <t>Antal lgh.</t>
  </si>
  <si>
    <t>Adress &amp; övrig info</t>
  </si>
  <si>
    <t>Teknisk beskrivning</t>
  </si>
  <si>
    <t>Grund</t>
  </si>
  <si>
    <t>Källarvägg</t>
  </si>
  <si>
    <t>Betong</t>
  </si>
  <si>
    <t>Stomme</t>
  </si>
  <si>
    <t>Bjälklag</t>
  </si>
  <si>
    <t>Trappa</t>
  </si>
  <si>
    <t>Isolering vind</t>
  </si>
  <si>
    <t>Grundisolering</t>
  </si>
  <si>
    <t>Balkonger</t>
  </si>
  <si>
    <t>Räcken</t>
  </si>
  <si>
    <t>Fönster</t>
  </si>
  <si>
    <t>Fjärrvärme</t>
  </si>
  <si>
    <t xml:space="preserve">Ytskikt entre </t>
  </si>
  <si>
    <t xml:space="preserve">Ytskikt trapplan </t>
  </si>
  <si>
    <t>Ventilation</t>
  </si>
  <si>
    <t>OVK</t>
  </si>
  <si>
    <t>Energideklaration</t>
  </si>
  <si>
    <t>Ja</t>
  </si>
  <si>
    <t>Garage</t>
  </si>
  <si>
    <t>Soprum separat</t>
  </si>
  <si>
    <t>Kabel TV</t>
  </si>
  <si>
    <t>Energiåtgång</t>
  </si>
  <si>
    <t>Samtliga anmärkningar enl. underlag</t>
  </si>
  <si>
    <t>2. Dagvatten</t>
  </si>
  <si>
    <t>3. Tomt</t>
  </si>
  <si>
    <t>4. Parkmark</t>
  </si>
  <si>
    <t>5. Hårda ytor,Parkering mm</t>
  </si>
  <si>
    <t xml:space="preserve">2. Grund/sockel </t>
  </si>
  <si>
    <t>4. Stuprör,hängrännor, utkast mm</t>
  </si>
  <si>
    <t>5. Trappor</t>
  </si>
  <si>
    <t>1. Trapphus målning</t>
  </si>
  <si>
    <t>BOA</t>
  </si>
  <si>
    <t>LOA</t>
  </si>
  <si>
    <t>Tomtareal</t>
  </si>
  <si>
    <t>Nej</t>
  </si>
  <si>
    <t xml:space="preserve">  </t>
  </si>
  <si>
    <t>Fasad</t>
  </si>
  <si>
    <t>Puts</t>
  </si>
  <si>
    <t xml:space="preserve">Ja </t>
  </si>
  <si>
    <t>Fasader:</t>
  </si>
  <si>
    <t>Balkonger:</t>
  </si>
  <si>
    <t>Yttertak &amp; taksäkerhet</t>
  </si>
  <si>
    <t>Besiktade delar:</t>
  </si>
  <si>
    <t>Tidigare utförda arbeten</t>
  </si>
  <si>
    <t>Energipkt.</t>
  </si>
  <si>
    <t xml:space="preserve">3. Fasad  </t>
  </si>
  <si>
    <t xml:space="preserve">6. Balkonger </t>
  </si>
  <si>
    <t xml:space="preserve">2. Golv </t>
  </si>
  <si>
    <t xml:space="preserve">1. Stambyte spolning bef. stammar </t>
  </si>
  <si>
    <t xml:space="preserve">7. Fönster </t>
  </si>
  <si>
    <t>Brandpkt.</t>
  </si>
  <si>
    <t>Övriga pkt.</t>
  </si>
  <si>
    <t>Summa:</t>
  </si>
  <si>
    <t>Driftpkt.</t>
  </si>
  <si>
    <t>T1.1 Dränering</t>
  </si>
  <si>
    <t>T1.2 Dagvatten</t>
  </si>
  <si>
    <t>T1.3 Tomt</t>
  </si>
  <si>
    <t>T1.4 Parkmark</t>
  </si>
  <si>
    <t>T1.5 Hårda ytor,Parkering mm</t>
  </si>
  <si>
    <t>T1.6 Dokumentation</t>
  </si>
  <si>
    <t xml:space="preserve">T2.2. Grund/sockel </t>
  </si>
  <si>
    <t>T2.1. Tak</t>
  </si>
  <si>
    <t xml:space="preserve">T2.3 Fasad  </t>
  </si>
  <si>
    <t>T2.4. Stuprör,hängrännor, utkast mm</t>
  </si>
  <si>
    <t>T2.5. Trappor</t>
  </si>
  <si>
    <t xml:space="preserve">T2.6. Balkonger </t>
  </si>
  <si>
    <t xml:space="preserve">T2.7. Fönster </t>
  </si>
  <si>
    <t xml:space="preserve">T3.2. Golv </t>
  </si>
  <si>
    <t>T3.4. Målning övrigt</t>
  </si>
  <si>
    <t>T3.6. Snickerier</t>
  </si>
  <si>
    <t>5. Energibesparingar</t>
  </si>
  <si>
    <t xml:space="preserve">T4.1. Stambyte spolning bef. stammar </t>
  </si>
  <si>
    <t>T4.2. Porslin</t>
  </si>
  <si>
    <t>T4.5. Energibesparingar</t>
  </si>
  <si>
    <t>T5.1. Allmän belysning</t>
  </si>
  <si>
    <t>T5.2. Uttag</t>
  </si>
  <si>
    <t xml:space="preserve">T5.3. Jordfelsbrytare </t>
  </si>
  <si>
    <t>T5.5 Brandvarnare</t>
  </si>
  <si>
    <t>T5.6 Energibesparingar</t>
  </si>
  <si>
    <t>6. Energibesparingar</t>
  </si>
  <si>
    <t>2.Hissar mm</t>
  </si>
  <si>
    <t>2. Bredbandsnät,Kabel TV mm</t>
  </si>
  <si>
    <t>7. Energibesparingar</t>
  </si>
  <si>
    <t>5. Brandvarnare</t>
  </si>
  <si>
    <t>T2.8. Entredörrar</t>
  </si>
  <si>
    <t>T3.1. Trapphus målning mm</t>
  </si>
  <si>
    <t>bedömning</t>
  </si>
  <si>
    <t>Status-</t>
  </si>
  <si>
    <t>9. Garagedörrar</t>
  </si>
  <si>
    <t>8. Entredörrar</t>
  </si>
  <si>
    <t xml:space="preserve">4. Elsäkerhet </t>
  </si>
  <si>
    <t xml:space="preserve">T5.4. Elsäkerhet </t>
  </si>
  <si>
    <t xml:space="preserve">3. Värmesystem,panna,fjärrvärme mm </t>
  </si>
  <si>
    <t xml:space="preserve">4. Ventilation </t>
  </si>
  <si>
    <t xml:space="preserve">T4.3. Värmesystem,panna,fjärrvärme </t>
  </si>
  <si>
    <t xml:space="preserve">1 st </t>
  </si>
  <si>
    <t>Betongplatta på mark</t>
  </si>
  <si>
    <t>Självdragsventilation med fasadventiler</t>
  </si>
  <si>
    <t>år</t>
  </si>
  <si>
    <t>Postort</t>
  </si>
  <si>
    <t>Postnr.</t>
  </si>
  <si>
    <t>T3.7 Energibesparingar (Fönstertätning)</t>
  </si>
  <si>
    <t>T4.4. Ventilation,OVK mm</t>
  </si>
  <si>
    <t>Bredband</t>
  </si>
  <si>
    <t>Värmepump</t>
  </si>
  <si>
    <t>Gas finns i huset</t>
  </si>
  <si>
    <t>2-glas kopplade + ytterglas mot Vallh.väg</t>
  </si>
  <si>
    <t>Handledare av trä</t>
  </si>
  <si>
    <t>T3.3. Invändiga utrymmen i markplan</t>
  </si>
  <si>
    <t>Trä/puts</t>
  </si>
  <si>
    <t>T4.1.1</t>
  </si>
  <si>
    <t>1-2 år</t>
  </si>
  <si>
    <t>3-4 år</t>
  </si>
  <si>
    <t>5-9 år</t>
  </si>
  <si>
    <t>Brf.Husbåten</t>
  </si>
  <si>
    <t>Fleminggatan 30-32</t>
  </si>
  <si>
    <t>112 32</t>
  </si>
  <si>
    <t>3142 kvm</t>
  </si>
  <si>
    <t>34 lgh</t>
  </si>
  <si>
    <t>0 kvm</t>
  </si>
  <si>
    <t>0 st</t>
  </si>
  <si>
    <t>-</t>
  </si>
  <si>
    <t>Trä/Papp/Plåt/Tegel</t>
  </si>
  <si>
    <t>Vindsutrymme/Brandtegel</t>
  </si>
  <si>
    <t>Vädringsbalkong  i trapphus</t>
  </si>
  <si>
    <t>Ja (2 st)</t>
  </si>
  <si>
    <t>Sten</t>
  </si>
  <si>
    <t>Skyddsrum</t>
  </si>
  <si>
    <t>Betong,Murar troligen på berg</t>
  </si>
  <si>
    <t xml:space="preserve">                 2003-2004</t>
  </si>
  <si>
    <t>Fasadrenovering</t>
  </si>
  <si>
    <t>Ommålning trapphus</t>
  </si>
  <si>
    <t>Renovering tvättstuga</t>
  </si>
  <si>
    <t>Nya balkonger</t>
  </si>
  <si>
    <t>Installation av fastighetsnät</t>
  </si>
  <si>
    <t xml:space="preserve">                 2014-2015</t>
  </si>
  <si>
    <t>Renovering och målning fönster</t>
  </si>
  <si>
    <t>Renovering hiss i uppgång 30</t>
  </si>
  <si>
    <t>Gård:</t>
  </si>
  <si>
    <t>Gata:</t>
  </si>
  <si>
    <t>Utan anm.</t>
  </si>
  <si>
    <t>Rengöring stensockel + målning källarfönster</t>
  </si>
  <si>
    <t xml:space="preserve">Fuktfläckar under balkonger mot gata </t>
  </si>
  <si>
    <t>Dragsprickor i balkongens tätskikt mot gata.</t>
  </si>
  <si>
    <t>Yttertakets färg flagnar</t>
  </si>
  <si>
    <t>Takstege behöver kompletteras</t>
  </si>
  <si>
    <t>Taklucka behöver bytas ut till standardmått</t>
  </si>
  <si>
    <t>En del trasiga tegelpannor noterades</t>
  </si>
  <si>
    <t>Vattengångar behöver städas</t>
  </si>
  <si>
    <t>Trapphus 2 st</t>
  </si>
  <si>
    <t>Källare</t>
  </si>
  <si>
    <t>Vind</t>
  </si>
  <si>
    <t>Lägenheter 2 st</t>
  </si>
  <si>
    <t>Vilplan behöver bytas ut</t>
  </si>
  <si>
    <t>Horisontella sprickor på sockel. Vädringsbalkonger.</t>
  </si>
  <si>
    <t>Dörrar</t>
  </si>
  <si>
    <t>Rengöring sockel</t>
  </si>
  <si>
    <t>Målningsbehov källarfönster</t>
  </si>
  <si>
    <t>Skvallrör saknas i besiktade lägenheter</t>
  </si>
  <si>
    <t>Hål i luftledning avlopp på vind</t>
  </si>
  <si>
    <t>T4.1.2</t>
  </si>
  <si>
    <t>Blindledning varmvatten i källare. Legionellarisk.</t>
  </si>
  <si>
    <t>T4.1.3</t>
  </si>
  <si>
    <t>Brandtätningar</t>
  </si>
  <si>
    <t>T3.8 Brandtätningar</t>
  </si>
  <si>
    <t>T3.8.1</t>
  </si>
  <si>
    <t>Brist brandtätning dörr mellan uppgångar på vind.</t>
  </si>
  <si>
    <t>T3.8.2</t>
  </si>
  <si>
    <t>Avkapade rör på vind vid dörr ej tätad.</t>
  </si>
  <si>
    <t>T3.8.3</t>
  </si>
  <si>
    <t>Kabelgenomföring vägg ej brandtätad</t>
  </si>
  <si>
    <t>T3.5. Innertak övrigt</t>
  </si>
  <si>
    <t>T2.9.-</t>
  </si>
  <si>
    <t>Badrum</t>
  </si>
  <si>
    <t>Wc</t>
  </si>
  <si>
    <t>Avloppsluftning</t>
  </si>
  <si>
    <t>Rörstråk i källare</t>
  </si>
  <si>
    <t>T5.4.1</t>
  </si>
  <si>
    <t>Ledningar ej i bruk i källare ej borttagna.</t>
  </si>
  <si>
    <t>Belysning</t>
  </si>
  <si>
    <t>Ledningsdragningar</t>
  </si>
  <si>
    <t>Jordfelsbrytare</t>
  </si>
  <si>
    <t>Centralanten mm</t>
  </si>
  <si>
    <t>T6.2.1</t>
  </si>
  <si>
    <t>Skyddslock ej monterad på vind</t>
  </si>
  <si>
    <t>UC</t>
  </si>
  <si>
    <t>T2.1.2</t>
  </si>
  <si>
    <t>T2.1.1</t>
  </si>
  <si>
    <t>T2.1.3</t>
  </si>
  <si>
    <t>T2.1.4</t>
  </si>
  <si>
    <t>T2.1.5</t>
  </si>
  <si>
    <t>T2.1-6</t>
  </si>
  <si>
    <t>T2.2.7</t>
  </si>
  <si>
    <t>T2.3.8</t>
  </si>
  <si>
    <t>T2.3.9</t>
  </si>
  <si>
    <t>T2.3.10</t>
  </si>
  <si>
    <t>T2.7.11</t>
  </si>
  <si>
    <t>Datum</t>
  </si>
  <si>
    <t>Åtgärdat</t>
  </si>
  <si>
    <t>Kontroll</t>
  </si>
  <si>
    <t>8. Brandtätningar</t>
  </si>
  <si>
    <t>Målningsbehov källarfönster + vindsfönster mot gård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</si>
</sst>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&quot;S-&quot;000\ 00"/>
    <numFmt numFmtId="166" formatCode="[$-41D]&quot;den &quot;d\ mmmm\ yyyy"/>
    <numFmt numFmtId="167" formatCode="yyyy/mm/dd;@"/>
    <numFmt numFmtId="168" formatCode="0.0"/>
    <numFmt numFmtId="169" formatCode="[$-F800]dddd\,\ mmmm\ dd\,\ yyyy"/>
    <numFmt numFmtId="170" formatCode="[$-41D]d\ mmmm\ yyyy;@"/>
    <numFmt numFmtId="171" formatCode="yyyy\ mm\ dd;@"/>
    <numFmt numFmtId="172" formatCode="#,##0\ &quot;kr&quot;"/>
    <numFmt numFmtId="173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Book Antiqua"/>
      <family val="1"/>
    </font>
    <font>
      <b/>
      <u val="single"/>
      <sz val="12"/>
      <color indexed="8"/>
      <name val="Book Antiqua"/>
      <family val="1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u val="single"/>
      <sz val="12"/>
      <color theme="1"/>
      <name val="Book Antiqua"/>
      <family val="1"/>
    </font>
    <font>
      <b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4" fillId="0" borderId="13" xfId="0" applyFont="1" applyBorder="1" applyAlignment="1">
      <alignment/>
    </xf>
    <xf numFmtId="0" fontId="50" fillId="0" borderId="16" xfId="0" applyFont="1" applyBorder="1" applyAlignment="1">
      <alignment/>
    </xf>
    <xf numFmtId="14" fontId="50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5" fillId="33" borderId="10" xfId="0" applyFont="1" applyFill="1" applyBorder="1" applyAlignment="1">
      <alignment/>
    </xf>
    <xf numFmtId="0" fontId="0" fillId="0" borderId="29" xfId="0" applyBorder="1" applyAlignment="1">
      <alignment/>
    </xf>
    <xf numFmtId="0" fontId="50" fillId="33" borderId="1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9" fontId="0" fillId="0" borderId="21" xfId="50" applyFont="1" applyBorder="1" applyAlignment="1">
      <alignment/>
    </xf>
    <xf numFmtId="0" fontId="0" fillId="0" borderId="37" xfId="0" applyBorder="1" applyAlignment="1">
      <alignment/>
    </xf>
    <xf numFmtId="0" fontId="54" fillId="0" borderId="38" xfId="0" applyFont="1" applyBorder="1" applyAlignment="1">
      <alignment/>
    </xf>
    <xf numFmtId="0" fontId="50" fillId="0" borderId="19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41" fillId="0" borderId="17" xfId="45" applyBorder="1" applyAlignment="1" applyProtection="1">
      <alignment/>
      <protection/>
    </xf>
    <xf numFmtId="0" fontId="54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6" fillId="34" borderId="38" xfId="0" applyFont="1" applyFill="1" applyBorder="1" applyAlignment="1">
      <alignment/>
    </xf>
    <xf numFmtId="0" fontId="56" fillId="34" borderId="37" xfId="0" applyFont="1" applyFill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54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7" fillId="0" borderId="4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6" fontId="0" fillId="0" borderId="1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167" fontId="0" fillId="0" borderId="17" xfId="0" applyNumberFormat="1" applyBorder="1" applyAlignment="1">
      <alignment/>
    </xf>
    <xf numFmtId="0" fontId="58" fillId="0" borderId="13" xfId="0" applyFont="1" applyBorder="1" applyAlignment="1">
      <alignment/>
    </xf>
    <xf numFmtId="0" fontId="58" fillId="0" borderId="19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1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19" xfId="0" applyFill="1" applyBorder="1" applyAlignment="1">
      <alignment/>
    </xf>
    <xf numFmtId="0" fontId="60" fillId="0" borderId="0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50" fillId="0" borderId="34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46" xfId="0" applyFont="1" applyBorder="1" applyAlignment="1">
      <alignment/>
    </xf>
    <xf numFmtId="0" fontId="50" fillId="0" borderId="31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45" xfId="0" applyFont="1" applyBorder="1" applyAlignment="1">
      <alignment/>
    </xf>
    <xf numFmtId="0" fontId="50" fillId="0" borderId="43" xfId="0" applyFont="1" applyBorder="1" applyAlignment="1">
      <alignment/>
    </xf>
    <xf numFmtId="0" fontId="50" fillId="0" borderId="50" xfId="0" applyFont="1" applyBorder="1" applyAlignment="1">
      <alignment/>
    </xf>
    <xf numFmtId="0" fontId="62" fillId="0" borderId="44" xfId="0" applyFont="1" applyBorder="1" applyAlignment="1">
      <alignment/>
    </xf>
    <xf numFmtId="0" fontId="62" fillId="0" borderId="12" xfId="0" applyFont="1" applyBorder="1" applyAlignment="1">
      <alignment/>
    </xf>
    <xf numFmtId="0" fontId="50" fillId="35" borderId="21" xfId="0" applyFont="1" applyFill="1" applyBorder="1" applyAlignment="1">
      <alignment/>
    </xf>
    <xf numFmtId="0" fontId="0" fillId="0" borderId="58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40" xfId="0" applyBorder="1" applyAlignment="1">
      <alignment/>
    </xf>
    <xf numFmtId="0" fontId="0" fillId="33" borderId="39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59" xfId="0" applyBorder="1" applyAlignment="1">
      <alignment/>
    </xf>
    <xf numFmtId="2" fontId="50" fillId="0" borderId="44" xfId="0" applyNumberFormat="1" applyFont="1" applyBorder="1" applyAlignment="1">
      <alignment/>
    </xf>
    <xf numFmtId="0" fontId="50" fillId="0" borderId="4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33" borderId="60" xfId="0" applyFill="1" applyBorder="1" applyAlignment="1">
      <alignment/>
    </xf>
    <xf numFmtId="0" fontId="0" fillId="0" borderId="61" xfId="0" applyBorder="1" applyAlignment="1">
      <alignment/>
    </xf>
    <xf numFmtId="0" fontId="0" fillId="0" borderId="0" xfId="0" applyFill="1" applyAlignment="1">
      <alignment/>
    </xf>
    <xf numFmtId="0" fontId="0" fillId="0" borderId="61" xfId="0" applyFill="1" applyBorder="1" applyAlignment="1">
      <alignment/>
    </xf>
    <xf numFmtId="0" fontId="50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3" fontId="0" fillId="33" borderId="30" xfId="0" applyNumberFormat="1" applyFill="1" applyBorder="1" applyAlignment="1" applyProtection="1">
      <alignment/>
      <protection/>
    </xf>
    <xf numFmtId="3" fontId="0" fillId="33" borderId="31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3" fontId="0" fillId="33" borderId="62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3" fontId="0" fillId="0" borderId="63" xfId="0" applyNumberFormat="1" applyBorder="1" applyAlignment="1" applyProtection="1">
      <alignment/>
      <protection/>
    </xf>
    <xf numFmtId="3" fontId="0" fillId="0" borderId="22" xfId="0" applyNumberFormat="1" applyFill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3" fontId="0" fillId="0" borderId="61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3" fontId="0" fillId="0" borderId="65" xfId="0" applyNumberFormat="1" applyBorder="1" applyAlignment="1" applyProtection="1">
      <alignment/>
      <protection/>
    </xf>
    <xf numFmtId="3" fontId="0" fillId="0" borderId="25" xfId="0" applyNumberFormat="1" applyBorder="1" applyAlignment="1" applyProtection="1">
      <alignment/>
      <protection/>
    </xf>
    <xf numFmtId="3" fontId="0" fillId="0" borderId="26" xfId="0" applyNumberFormat="1" applyBorder="1" applyAlignment="1" applyProtection="1">
      <alignment/>
      <protection/>
    </xf>
    <xf numFmtId="3" fontId="0" fillId="33" borderId="44" xfId="0" applyNumberFormat="1" applyFill="1" applyBorder="1" applyAlignment="1" applyProtection="1">
      <alignment/>
      <protection/>
    </xf>
    <xf numFmtId="0" fontId="54" fillId="0" borderId="12" xfId="0" applyFont="1" applyBorder="1" applyAlignment="1">
      <alignment/>
    </xf>
    <xf numFmtId="3" fontId="0" fillId="33" borderId="39" xfId="0" applyNumberFormat="1" applyFill="1" applyBorder="1" applyAlignment="1" applyProtection="1">
      <alignment/>
      <protection/>
    </xf>
    <xf numFmtId="3" fontId="50" fillId="33" borderId="31" xfId="0" applyNumberFormat="1" applyFont="1" applyFill="1" applyBorder="1" applyAlignment="1" applyProtection="1">
      <alignment/>
      <protection/>
    </xf>
    <xf numFmtId="3" fontId="50" fillId="33" borderId="66" xfId="0" applyNumberFormat="1" applyFont="1" applyFill="1" applyBorder="1" applyAlignment="1" applyProtection="1">
      <alignment/>
      <protection/>
    </xf>
    <xf numFmtId="3" fontId="0" fillId="33" borderId="51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0" fontId="63" fillId="0" borderId="13" xfId="0" applyFont="1" applyBorder="1" applyAlignment="1">
      <alignment/>
    </xf>
    <xf numFmtId="0" fontId="63" fillId="0" borderId="19" xfId="0" applyFont="1" applyBorder="1" applyAlignment="1">
      <alignment/>
    </xf>
    <xf numFmtId="0" fontId="64" fillId="0" borderId="19" xfId="0" applyFont="1" applyBorder="1" applyAlignment="1">
      <alignment/>
    </xf>
    <xf numFmtId="0" fontId="63" fillId="0" borderId="16" xfId="0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1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2" fillId="0" borderId="0" xfId="0" applyFont="1" applyAlignment="1">
      <alignment/>
    </xf>
    <xf numFmtId="0" fontId="54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69" xfId="0" applyBorder="1" applyAlignment="1">
      <alignment/>
    </xf>
    <xf numFmtId="0" fontId="0" fillId="0" borderId="21" xfId="0" applyFill="1" applyBorder="1" applyAlignment="1">
      <alignment/>
    </xf>
    <xf numFmtId="0" fontId="57" fillId="0" borderId="63" xfId="0" applyFont="1" applyFill="1" applyBorder="1" applyAlignment="1">
      <alignment/>
    </xf>
    <xf numFmtId="0" fontId="65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50" fillId="0" borderId="24" xfId="0" applyFont="1" applyBorder="1" applyAlignment="1">
      <alignment/>
    </xf>
    <xf numFmtId="0" fontId="0" fillId="0" borderId="65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1"/>
          <c:w val="0.57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Status!$A$25</c:f>
              <c:strCache>
                <c:ptCount val="1"/>
                <c:pt idx="0">
                  <c:v>T1 - Utemiljö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Status!$A$25:$A$31</c:f>
              <c:strCache/>
            </c:strRef>
          </c:cat>
          <c:val>
            <c:numRef>
              <c:f>Status!$E$25</c:f>
              <c:numCache/>
            </c:numRef>
          </c:val>
        </c:ser>
        <c:ser>
          <c:idx val="1"/>
          <c:order val="1"/>
          <c:tx>
            <c:strRef>
              <c:f>Status!$A$26</c:f>
              <c:strCache>
                <c:ptCount val="1"/>
                <c:pt idx="0">
                  <c:v>T2 - Byggnad utvändigt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Status!$A$25:$A$31</c:f>
              <c:strCache/>
            </c:strRef>
          </c:cat>
          <c:val>
            <c:numRef>
              <c:f>Status!$E$26</c:f>
              <c:numCache/>
            </c:numRef>
          </c:val>
        </c:ser>
        <c:ser>
          <c:idx val="2"/>
          <c:order val="2"/>
          <c:tx>
            <c:strRef>
              <c:f>Status!$A$27</c:f>
              <c:strCache>
                <c:ptCount val="1"/>
                <c:pt idx="0">
                  <c:v>T3 - Byggnad invändigt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Status!$A$25:$A$31</c:f>
              <c:strCache/>
            </c:strRef>
          </c:cat>
          <c:val>
            <c:numRef>
              <c:f>Status!$E$27</c:f>
              <c:numCache/>
            </c:numRef>
          </c:val>
        </c:ser>
        <c:ser>
          <c:idx val="3"/>
          <c:order val="3"/>
          <c:tx>
            <c:strRef>
              <c:f>Status!$A$28</c:f>
              <c:strCache>
                <c:ptCount val="1"/>
                <c:pt idx="0">
                  <c:v>T4 - VVS installation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Status!$A$25:$A$31</c:f>
              <c:strCache/>
            </c:strRef>
          </c:cat>
          <c:val>
            <c:numRef>
              <c:f>Status!$E$28</c:f>
              <c:numCache/>
            </c:numRef>
          </c:val>
        </c:ser>
        <c:ser>
          <c:idx val="4"/>
          <c:order val="4"/>
          <c:tx>
            <c:strRef>
              <c:f>Status!$A$29</c:f>
              <c:strCache>
                <c:ptCount val="1"/>
                <c:pt idx="0">
                  <c:v>T5 - Elsystem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Status!$A$25:$A$31</c:f>
              <c:strCache/>
            </c:strRef>
          </c:cat>
          <c:val>
            <c:numRef>
              <c:f>Status!$E$29</c:f>
              <c:numCache/>
            </c:numRef>
          </c:val>
        </c:ser>
        <c:ser>
          <c:idx val="5"/>
          <c:order val="5"/>
          <c:tx>
            <c:strRef>
              <c:f>Status!$A$30</c:f>
              <c:strCache>
                <c:ptCount val="1"/>
                <c:pt idx="0">
                  <c:v>T6 - Tele- och datasystem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Status!$A$25:$A$31</c:f>
              <c:strCache/>
            </c:strRef>
          </c:cat>
          <c:val>
            <c:numRef>
              <c:f>Status!$E$30</c:f>
              <c:numCache/>
            </c:numRef>
          </c:val>
        </c:ser>
        <c:ser>
          <c:idx val="6"/>
          <c:order val="6"/>
          <c:tx>
            <c:strRef>
              <c:f>Status!$A$31</c:f>
              <c:strCache>
                <c:ptCount val="1"/>
                <c:pt idx="0">
                  <c:v>T7 - Styr- och övervakningssystem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Status!$A$25:$A$31</c:f>
              <c:strCache/>
            </c:strRef>
          </c:cat>
          <c:val>
            <c:numRef>
              <c:f>Status!$E$31</c:f>
              <c:numCache/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1"/>
        <c:majorTickMark val="out"/>
        <c:minorTickMark val="none"/>
        <c:tickLblPos val="none"/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3247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25"/>
          <c:y val="0.07875"/>
          <c:w val="0.27625"/>
          <c:h val="0.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95250</xdr:rowOff>
    </xdr:from>
    <xdr:to>
      <xdr:col>4</xdr:col>
      <xdr:colOff>742950</xdr:colOff>
      <xdr:row>21</xdr:row>
      <xdr:rowOff>123825</xdr:rowOff>
    </xdr:to>
    <xdr:graphicFrame>
      <xdr:nvGraphicFramePr>
        <xdr:cNvPr id="1" name="Diagram 1"/>
        <xdr:cNvGraphicFramePr/>
      </xdr:nvGraphicFramePr>
      <xdr:xfrm>
        <a:off x="28575" y="1695450"/>
        <a:ext cx="5638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3</xdr:row>
      <xdr:rowOff>123825</xdr:rowOff>
    </xdr:from>
    <xdr:ext cx="180975" cy="266700"/>
    <xdr:sp fLocksText="0">
      <xdr:nvSpPr>
        <xdr:cNvPr id="2" name="textruta 2"/>
        <xdr:cNvSpPr txBox="1">
          <a:spLocks noChangeArrowheads="1"/>
        </xdr:cNvSpPr>
      </xdr:nvSpPr>
      <xdr:spPr>
        <a:xfrm>
          <a:off x="2095500" y="75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" name="textruta 1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" name="textruta 1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2" name="textruta 2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" name="textruta 1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2" name="textruta 2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3" name="textruta 3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" name="textruta 1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2" name="textruta 2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3" name="textruta 3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4" name="textruta 4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" name="textruta 1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2" name="textruta 2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3" name="textruta 3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4" name="textruta 4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5" name="textruta 5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" name="textruta 1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2" name="textruta 2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3" name="textruta 3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4" name="textruta 4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5" name="textruta 5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6" name="textruta 6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" name="textruta 1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2" name="textruta 2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3" name="textruta 3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4" name="textruta 4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5" name="textruta 5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6" name="textruta 6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7" name="textruta 7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8" name="textruta 8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9" name="textruta 9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0" name="textruta 10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1" name="textruta 11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2" name="textruta 12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3" name="textruta 13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10</xdr:row>
      <xdr:rowOff>152400</xdr:rowOff>
    </xdr:from>
    <xdr:ext cx="180975" cy="257175"/>
    <xdr:sp fLocksText="0">
      <xdr:nvSpPr>
        <xdr:cNvPr id="14" name="textruta 14"/>
        <xdr:cNvSpPr txBox="1">
          <a:spLocks noChangeArrowheads="1"/>
        </xdr:cNvSpPr>
      </xdr:nvSpPr>
      <xdr:spPr>
        <a:xfrm>
          <a:off x="2638425" y="2200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comi.se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comi.s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comi.se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comi.se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comi.se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comi.se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comi.se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1.57421875" style="80" bestFit="1" customWidth="1"/>
    <col min="2" max="2" width="20.140625" style="80" bestFit="1" customWidth="1"/>
    <col min="3" max="3" width="43.140625" style="80" customWidth="1"/>
    <col min="4" max="4" width="17.421875" style="80" bestFit="1" customWidth="1"/>
    <col min="5" max="16384" width="9.140625" style="80" customWidth="1"/>
  </cols>
  <sheetData>
    <row r="1" ht="15.75">
      <c r="A1" s="81" t="s">
        <v>94</v>
      </c>
    </row>
    <row r="2" ht="15.75">
      <c r="A2" s="81"/>
    </row>
    <row r="3" ht="15.75">
      <c r="A3" s="81"/>
    </row>
    <row r="4" ht="15.75">
      <c r="A4" s="81"/>
    </row>
    <row r="5" ht="15.75">
      <c r="A5" s="81">
        <v>42429</v>
      </c>
    </row>
    <row r="6" spans="1:3" ht="16.5">
      <c r="A6" s="81" t="s">
        <v>94</v>
      </c>
      <c r="C6" s="82" t="s">
        <v>105</v>
      </c>
    </row>
    <row r="7" spans="2:3" ht="16.5">
      <c r="B7" s="79" t="s">
        <v>102</v>
      </c>
      <c r="C7" s="80" t="s">
        <v>221</v>
      </c>
    </row>
    <row r="9" spans="2:3" ht="16.5">
      <c r="B9" s="79" t="s">
        <v>103</v>
      </c>
      <c r="C9" s="84" t="s">
        <v>222</v>
      </c>
    </row>
    <row r="10" spans="2:3" ht="16.5">
      <c r="B10" s="79" t="s">
        <v>41</v>
      </c>
      <c r="C10" s="84" t="s">
        <v>223</v>
      </c>
    </row>
    <row r="11" spans="2:3" ht="16.5">
      <c r="B11" s="79" t="s">
        <v>206</v>
      </c>
      <c r="C11" s="84" t="s">
        <v>44</v>
      </c>
    </row>
    <row r="13" spans="2:3" ht="16.5">
      <c r="B13" s="79" t="s">
        <v>138</v>
      </c>
      <c r="C13" s="80" t="s">
        <v>224</v>
      </c>
    </row>
    <row r="14" spans="2:3" ht="16.5">
      <c r="B14" s="79" t="s">
        <v>104</v>
      </c>
      <c r="C14" s="80" t="s">
        <v>225</v>
      </c>
    </row>
    <row r="15" ht="16.5">
      <c r="B15" s="79" t="s">
        <v>94</v>
      </c>
    </row>
    <row r="16" spans="2:3" ht="16.5">
      <c r="B16" s="79" t="s">
        <v>139</v>
      </c>
      <c r="C16" s="80" t="s">
        <v>226</v>
      </c>
    </row>
    <row r="17" spans="2:3" ht="16.5">
      <c r="B17" s="79" t="s">
        <v>33</v>
      </c>
      <c r="C17" s="80" t="s">
        <v>227</v>
      </c>
    </row>
    <row r="19" spans="2:3" ht="16.5">
      <c r="B19" s="79" t="s">
        <v>140</v>
      </c>
      <c r="C19" s="80" t="s">
        <v>228</v>
      </c>
    </row>
    <row r="20" ht="16.5">
      <c r="B20" s="79"/>
    </row>
    <row r="21" spans="2:3" ht="16.5">
      <c r="B21" s="79" t="s">
        <v>99</v>
      </c>
      <c r="C21" s="80" t="s">
        <v>202</v>
      </c>
    </row>
    <row r="22" spans="2:3" ht="16.5">
      <c r="B22" s="79" t="s">
        <v>125</v>
      </c>
      <c r="C22" s="80" t="s">
        <v>141</v>
      </c>
    </row>
    <row r="23" spans="2:3" ht="16.5">
      <c r="B23" s="79" t="s">
        <v>126</v>
      </c>
      <c r="C23" s="80" t="s">
        <v>145</v>
      </c>
    </row>
    <row r="25" spans="2:3" ht="16.5">
      <c r="B25" s="79" t="s">
        <v>94</v>
      </c>
      <c r="C25" s="82" t="s">
        <v>106</v>
      </c>
    </row>
    <row r="26" spans="2:3" ht="16.5">
      <c r="B26" s="82" t="s">
        <v>107</v>
      </c>
      <c r="C26" s="80" t="s">
        <v>203</v>
      </c>
    </row>
    <row r="27" spans="2:3" ht="16.5">
      <c r="B27" s="82" t="s">
        <v>234</v>
      </c>
      <c r="C27" s="80" t="s">
        <v>124</v>
      </c>
    </row>
    <row r="28" spans="2:3" ht="16.5">
      <c r="B28" s="82" t="s">
        <v>114</v>
      </c>
      <c r="C28" s="80" t="s">
        <v>141</v>
      </c>
    </row>
    <row r="29" spans="2:3" ht="16.5">
      <c r="B29" s="82" t="s">
        <v>108</v>
      </c>
      <c r="C29" s="80" t="s">
        <v>235</v>
      </c>
    </row>
    <row r="30" spans="2:3" ht="16.5">
      <c r="B30" s="82" t="s">
        <v>110</v>
      </c>
      <c r="C30" s="80" t="s">
        <v>109</v>
      </c>
    </row>
    <row r="31" spans="2:3" ht="16.5">
      <c r="B31" s="82" t="s">
        <v>111</v>
      </c>
      <c r="C31" s="80" t="s">
        <v>216</v>
      </c>
    </row>
    <row r="32" spans="2:3" ht="16.5">
      <c r="B32" s="82" t="s">
        <v>119</v>
      </c>
      <c r="C32" s="80" t="s">
        <v>233</v>
      </c>
    </row>
    <row r="33" spans="2:3" ht="16.5">
      <c r="B33" s="82" t="s">
        <v>120</v>
      </c>
      <c r="C33" s="80" t="s">
        <v>233</v>
      </c>
    </row>
    <row r="34" spans="2:3" ht="16.5">
      <c r="B34" s="82" t="s">
        <v>112</v>
      </c>
      <c r="C34" s="80" t="s">
        <v>233</v>
      </c>
    </row>
    <row r="35" spans="2:3" ht="16.5">
      <c r="B35" s="82" t="s">
        <v>101</v>
      </c>
      <c r="C35" s="80" t="s">
        <v>229</v>
      </c>
    </row>
    <row r="36" spans="2:3" ht="16.5">
      <c r="B36" s="82" t="s">
        <v>113</v>
      </c>
      <c r="C36" s="80" t="s">
        <v>230</v>
      </c>
    </row>
    <row r="37" spans="2:3" ht="16.5">
      <c r="B37" s="82" t="s">
        <v>143</v>
      </c>
      <c r="C37" s="80" t="s">
        <v>144</v>
      </c>
    </row>
    <row r="38" spans="2:3" ht="16.5">
      <c r="B38" s="82" t="s">
        <v>115</v>
      </c>
      <c r="C38" s="80" t="s">
        <v>231</v>
      </c>
    </row>
    <row r="39" spans="2:3" ht="16.5">
      <c r="B39" s="82" t="s">
        <v>116</v>
      </c>
      <c r="C39" s="80" t="s">
        <v>214</v>
      </c>
    </row>
    <row r="40" spans="2:3" ht="16.5">
      <c r="B40" s="82" t="s">
        <v>117</v>
      </c>
      <c r="C40" s="80" t="s">
        <v>213</v>
      </c>
    </row>
    <row r="41" spans="2:3" ht="16.5">
      <c r="B41" s="82" t="s">
        <v>118</v>
      </c>
      <c r="C41" s="80" t="s">
        <v>145</v>
      </c>
    </row>
    <row r="42" spans="2:3" ht="16.5">
      <c r="B42" s="82" t="s">
        <v>96</v>
      </c>
      <c r="C42" s="80" t="s">
        <v>232</v>
      </c>
    </row>
    <row r="43" spans="2:3" ht="16.5">
      <c r="B43" s="82" t="s">
        <v>121</v>
      </c>
      <c r="C43" s="80" t="s">
        <v>204</v>
      </c>
    </row>
    <row r="44" spans="2:3" ht="16.5">
      <c r="B44" s="82" t="s">
        <v>122</v>
      </c>
      <c r="C44" s="80" t="s">
        <v>228</v>
      </c>
    </row>
    <row r="45" ht="16.5">
      <c r="B45" s="82" t="s">
        <v>123</v>
      </c>
    </row>
    <row r="46" ht="16.5">
      <c r="B46" s="82" t="s">
        <v>128</v>
      </c>
    </row>
    <row r="47" spans="2:3" ht="16.5">
      <c r="B47" s="82" t="s">
        <v>212</v>
      </c>
      <c r="C47" s="80" t="s">
        <v>228</v>
      </c>
    </row>
  </sheetData>
  <sheetProtection password="C008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9">
      <selection activeCell="A22" sqref="A22"/>
    </sheetView>
  </sheetViews>
  <sheetFormatPr defaultColWidth="9.140625" defaultRowHeight="15"/>
  <cols>
    <col min="1" max="1" width="10.421875" style="0" bestFit="1" customWidth="1"/>
    <col min="5" max="5" width="5.00390625" style="0" customWidth="1"/>
    <col min="6" max="6" width="11.7109375" style="0" bestFit="1" customWidth="1"/>
    <col min="7" max="7" width="11.8515625" style="0" customWidth="1"/>
    <col min="8" max="8" width="8.140625" style="0" customWidth="1"/>
    <col min="9" max="9" width="11.57421875" style="0" customWidth="1"/>
    <col min="10" max="10" width="9.140625" style="0" hidden="1" customWidth="1"/>
  </cols>
  <sheetData>
    <row r="1" spans="1:7" ht="19.5" thickBot="1">
      <c r="A1" s="1" t="s">
        <v>17</v>
      </c>
      <c r="G1" s="1" t="s">
        <v>18</v>
      </c>
    </row>
    <row r="2" spans="1:9" ht="15.75">
      <c r="A2" s="11" t="s">
        <v>19</v>
      </c>
      <c r="B2" s="6"/>
      <c r="C2" s="6"/>
      <c r="D2" s="6"/>
      <c r="E2" s="6"/>
      <c r="F2" s="6"/>
      <c r="G2" s="6"/>
      <c r="H2" s="6"/>
      <c r="I2" s="45" t="s">
        <v>49</v>
      </c>
    </row>
    <row r="3" spans="1:9" ht="16.5" thickBot="1">
      <c r="A3" s="12" t="s">
        <v>89</v>
      </c>
      <c r="B3" s="9"/>
      <c r="C3" s="9"/>
      <c r="D3" s="9"/>
      <c r="E3" s="9"/>
      <c r="F3" s="9"/>
      <c r="G3" s="9"/>
      <c r="H3" s="9"/>
      <c r="I3" s="46"/>
    </row>
    <row r="4" ht="15.75" thickBot="1"/>
    <row r="5" spans="1:10" ht="15.75" thickBot="1">
      <c r="A5" s="11" t="s">
        <v>34</v>
      </c>
      <c r="B5" s="7"/>
      <c r="C5" s="11" t="s">
        <v>20</v>
      </c>
      <c r="D5" s="6"/>
      <c r="E5" s="7"/>
      <c r="F5" s="11" t="s">
        <v>21</v>
      </c>
      <c r="G5" s="7"/>
      <c r="H5" s="40" t="s">
        <v>207</v>
      </c>
      <c r="I5" s="147" t="s">
        <v>43</v>
      </c>
      <c r="J5" s="7"/>
    </row>
    <row r="6" spans="1:10" ht="15.75" thickBot="1">
      <c r="A6" s="8" t="str">
        <f>T(Datablad!C7)</f>
        <v>Brf.Husbåten</v>
      </c>
      <c r="B6" s="10"/>
      <c r="C6" s="8"/>
      <c r="D6" s="9"/>
      <c r="E6" s="10"/>
      <c r="F6" s="8" t="str">
        <f>T(Datablad!C9)</f>
        <v>Fleminggatan 30-32</v>
      </c>
      <c r="G6" s="10"/>
      <c r="H6" s="37" t="str">
        <f>T(Datablad!C10)</f>
        <v>112 32</v>
      </c>
      <c r="I6" s="37" t="str">
        <f>T(Datablad!C11)</f>
        <v>Stockholm</v>
      </c>
      <c r="J6" s="10"/>
    </row>
    <row r="7" spans="1:10" ht="15.75" thickBot="1">
      <c r="A7" s="11" t="s">
        <v>23</v>
      </c>
      <c r="B7" s="6"/>
      <c r="C7" s="6"/>
      <c r="D7" s="6"/>
      <c r="E7" s="7"/>
      <c r="F7" s="11" t="s">
        <v>24</v>
      </c>
      <c r="G7" s="7"/>
      <c r="H7" s="40" t="s">
        <v>207</v>
      </c>
      <c r="I7" s="147" t="s">
        <v>43</v>
      </c>
      <c r="J7" s="7"/>
    </row>
    <row r="8" spans="1:10" ht="15.75" thickBot="1">
      <c r="A8" s="8" t="str">
        <f>T(Datablad!C7)</f>
        <v>Brf.Husbåten</v>
      </c>
      <c r="B8" s="9"/>
      <c r="C8" s="9"/>
      <c r="D8" s="9"/>
      <c r="E8" s="10"/>
      <c r="F8" s="8" t="str">
        <f>T(Datablad!C9)</f>
        <v>Fleminggatan 30-32</v>
      </c>
      <c r="G8" s="10"/>
      <c r="H8" s="37" t="str">
        <f>T(Datablad!C10)</f>
        <v>112 32</v>
      </c>
      <c r="I8" s="37" t="str">
        <f>T(Datablad!C11)</f>
        <v>Stockholm</v>
      </c>
      <c r="J8" s="16"/>
    </row>
    <row r="9" spans="1:10" ht="15">
      <c r="A9" s="11" t="s">
        <v>25</v>
      </c>
      <c r="B9" s="6"/>
      <c r="C9" s="6"/>
      <c r="D9" s="6"/>
      <c r="E9" s="7"/>
      <c r="F9" s="11" t="s">
        <v>24</v>
      </c>
      <c r="G9" s="7"/>
      <c r="H9" s="11" t="s">
        <v>22</v>
      </c>
      <c r="I9" s="7"/>
      <c r="J9" s="16"/>
    </row>
    <row r="10" spans="1:10" ht="15.75" thickBot="1">
      <c r="A10" s="8"/>
      <c r="B10" s="9"/>
      <c r="C10" s="9"/>
      <c r="D10" s="9"/>
      <c r="E10" s="10"/>
      <c r="F10" s="8"/>
      <c r="G10" s="10"/>
      <c r="H10" s="8" t="s">
        <v>94</v>
      </c>
      <c r="I10" s="10"/>
      <c r="J10" s="10"/>
    </row>
    <row r="11" spans="1:9" ht="15">
      <c r="A11" s="11" t="s">
        <v>26</v>
      </c>
      <c r="B11" s="6"/>
      <c r="C11" s="6"/>
      <c r="D11" s="6"/>
      <c r="E11" s="7"/>
      <c r="F11" s="11" t="s">
        <v>27</v>
      </c>
      <c r="G11" s="7"/>
      <c r="H11" s="11" t="s">
        <v>28</v>
      </c>
      <c r="I11" s="7"/>
    </row>
    <row r="12" spans="1:9" ht="15.75" thickBot="1">
      <c r="A12" s="8" t="str">
        <f>T(Datablad!C7)</f>
        <v>Brf.Husbåten</v>
      </c>
      <c r="B12" s="9"/>
      <c r="C12" s="9"/>
      <c r="D12" s="9"/>
      <c r="E12" s="10"/>
      <c r="F12" s="8" t="s">
        <v>94</v>
      </c>
      <c r="G12" s="10"/>
      <c r="H12" s="9"/>
      <c r="I12" s="10"/>
    </row>
    <row r="13" spans="1:9" ht="15">
      <c r="A13" s="11" t="s">
        <v>29</v>
      </c>
      <c r="B13" s="7"/>
      <c r="C13" s="11" t="s">
        <v>30</v>
      </c>
      <c r="D13" s="6"/>
      <c r="E13" s="7"/>
      <c r="F13" s="38" t="s">
        <v>31</v>
      </c>
      <c r="G13" s="38" t="s">
        <v>32</v>
      </c>
      <c r="H13" s="11" t="s">
        <v>33</v>
      </c>
      <c r="I13" s="7"/>
    </row>
    <row r="14" spans="1:9" ht="15.75" thickBot="1">
      <c r="A14" s="8" t="str">
        <f>T(Datablad!C7)</f>
        <v>Brf.Husbåten</v>
      </c>
      <c r="B14" s="10"/>
      <c r="C14" s="71"/>
      <c r="D14" s="9"/>
      <c r="E14" s="10"/>
      <c r="F14" s="37" t="str">
        <f>T(Datablad!C13)</f>
        <v>3142 kvm</v>
      </c>
      <c r="G14" s="10" t="str">
        <f>T(Datablad!C14)</f>
        <v>34 lgh</v>
      </c>
      <c r="H14" s="9" t="str">
        <f>T(Datablad!C17)</f>
        <v>0 st</v>
      </c>
      <c r="I14" s="10"/>
    </row>
    <row r="15" ht="15.75" thickBot="1">
      <c r="A15" s="39" t="s">
        <v>17</v>
      </c>
    </row>
    <row r="16" spans="1:9" ht="15.75" thickBot="1">
      <c r="A16" s="40" t="s">
        <v>93</v>
      </c>
      <c r="B16" s="4"/>
      <c r="C16" s="40"/>
      <c r="D16" s="41" t="s">
        <v>35</v>
      </c>
      <c r="E16" s="4"/>
      <c r="F16" s="3"/>
      <c r="G16" s="41" t="s">
        <v>36</v>
      </c>
      <c r="H16" s="3"/>
      <c r="I16" s="4"/>
    </row>
    <row r="17" spans="1:9" ht="15">
      <c r="A17" s="5"/>
      <c r="B17" s="7"/>
      <c r="C17" s="44"/>
      <c r="D17" s="6"/>
      <c r="E17" s="7"/>
      <c r="F17" s="6"/>
      <c r="G17" s="6"/>
      <c r="H17" s="6"/>
      <c r="I17" s="7"/>
    </row>
    <row r="18" spans="1:9" ht="15.75" thickBot="1">
      <c r="A18" s="8"/>
      <c r="B18" s="10"/>
      <c r="C18" s="8"/>
      <c r="D18" s="9"/>
      <c r="E18" s="10"/>
      <c r="F18" s="9"/>
      <c r="G18" s="9"/>
      <c r="H18" s="9"/>
      <c r="I18" s="10"/>
    </row>
    <row r="19" ht="15.75" thickBot="1"/>
    <row r="20" spans="1:9" ht="15.75" thickBot="1">
      <c r="A20" s="2"/>
      <c r="B20" s="3"/>
      <c r="C20" s="3"/>
      <c r="D20" s="41" t="s">
        <v>149</v>
      </c>
      <c r="E20" s="3"/>
      <c r="F20" s="3"/>
      <c r="G20" s="3"/>
      <c r="H20" s="3"/>
      <c r="I20" s="4"/>
    </row>
    <row r="21" spans="1:9" ht="15">
      <c r="A21" s="44" t="s">
        <v>292</v>
      </c>
      <c r="B21" s="6"/>
      <c r="C21" s="6"/>
      <c r="D21" s="6"/>
      <c r="E21" s="6"/>
      <c r="F21" s="6"/>
      <c r="G21" s="6"/>
      <c r="H21" s="6"/>
      <c r="I21" s="7"/>
    </row>
    <row r="22" spans="1:9" ht="15">
      <c r="A22" s="14" t="s">
        <v>94</v>
      </c>
      <c r="B22" s="15"/>
      <c r="C22" s="15"/>
      <c r="D22" s="15"/>
      <c r="E22" s="15"/>
      <c r="F22" s="15"/>
      <c r="G22" s="15"/>
      <c r="H22" s="15"/>
      <c r="I22" s="16"/>
    </row>
    <row r="23" spans="1:9" ht="15">
      <c r="A23" s="14" t="s">
        <v>94</v>
      </c>
      <c r="B23" s="15"/>
      <c r="C23" s="15"/>
      <c r="D23" s="15"/>
      <c r="E23" s="15"/>
      <c r="F23" s="15"/>
      <c r="G23" s="15"/>
      <c r="H23" s="15"/>
      <c r="I23" s="16"/>
    </row>
    <row r="24" spans="1:9" ht="15">
      <c r="A24" s="76" t="s">
        <v>94</v>
      </c>
      <c r="B24" s="15"/>
      <c r="C24" s="15"/>
      <c r="D24" s="15"/>
      <c r="E24" s="15"/>
      <c r="F24" s="15"/>
      <c r="G24" s="15"/>
      <c r="H24" s="15"/>
      <c r="I24" s="16"/>
    </row>
    <row r="25" spans="1:9" ht="15">
      <c r="A25" s="14" t="s">
        <v>94</v>
      </c>
      <c r="B25" s="15"/>
      <c r="C25" s="15"/>
      <c r="D25" s="15"/>
      <c r="E25" s="15"/>
      <c r="F25" s="15"/>
      <c r="G25" s="15"/>
      <c r="H25" s="15"/>
      <c r="I25" s="16"/>
    </row>
    <row r="26" spans="1:9" ht="15">
      <c r="A26" s="14"/>
      <c r="B26" s="15"/>
      <c r="C26" s="15"/>
      <c r="D26" s="15"/>
      <c r="E26" s="15"/>
      <c r="F26" s="15"/>
      <c r="G26" s="15"/>
      <c r="H26" s="15"/>
      <c r="I26" s="16"/>
    </row>
    <row r="27" spans="1:9" ht="15">
      <c r="A27" s="14"/>
      <c r="B27" s="15"/>
      <c r="C27" s="15"/>
      <c r="D27" s="15"/>
      <c r="E27" s="15"/>
      <c r="F27" s="15"/>
      <c r="G27" s="15"/>
      <c r="H27" s="15"/>
      <c r="I27" s="16"/>
    </row>
    <row r="28" spans="1:9" ht="1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15">
      <c r="A29" s="14"/>
      <c r="B29" s="15"/>
      <c r="C29" s="15"/>
      <c r="D29" s="15"/>
      <c r="E29" s="15"/>
      <c r="F29" s="15"/>
      <c r="G29" s="15"/>
      <c r="H29" s="15"/>
      <c r="I29" s="16"/>
    </row>
    <row r="30" spans="1:9" ht="15">
      <c r="A30" s="14"/>
      <c r="B30" s="15"/>
      <c r="C30" s="15"/>
      <c r="D30" s="15"/>
      <c r="E30" s="15"/>
      <c r="F30" s="15"/>
      <c r="G30" s="15"/>
      <c r="H30" s="15"/>
      <c r="I30" s="16"/>
    </row>
    <row r="31" spans="1:9" ht="15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5.75" thickBot="1">
      <c r="A42" s="8"/>
      <c r="B42" s="9"/>
      <c r="C42" s="9"/>
      <c r="D42" s="9"/>
      <c r="E42" s="9"/>
      <c r="F42" s="9"/>
      <c r="G42" s="9"/>
      <c r="H42" s="9"/>
      <c r="I42" s="10"/>
    </row>
    <row r="43" ht="15.75" thickBot="1"/>
    <row r="44" spans="1:9" ht="15">
      <c r="A44" s="11" t="s">
        <v>37</v>
      </c>
      <c r="B44" s="6"/>
      <c r="C44" s="7"/>
      <c r="D44" s="11" t="s">
        <v>45</v>
      </c>
      <c r="E44" s="6"/>
      <c r="F44" s="7"/>
      <c r="G44" s="11" t="s">
        <v>28</v>
      </c>
      <c r="H44" s="6"/>
      <c r="I44" s="7"/>
    </row>
    <row r="45" spans="1:9" ht="15.75" thickBot="1">
      <c r="A45" s="8"/>
      <c r="B45" s="9"/>
      <c r="C45" s="10"/>
      <c r="D45" s="12" t="s">
        <v>47</v>
      </c>
      <c r="E45" s="9"/>
      <c r="F45" s="10"/>
      <c r="G45" s="42" t="s">
        <v>46</v>
      </c>
      <c r="H45" s="15"/>
      <c r="I45" s="16"/>
    </row>
    <row r="46" spans="1:9" ht="15">
      <c r="A46" s="11" t="s">
        <v>38</v>
      </c>
      <c r="B46" s="6"/>
      <c r="C46" s="7"/>
      <c r="D46" s="11" t="s">
        <v>24</v>
      </c>
      <c r="E46" s="6"/>
      <c r="F46" s="7"/>
      <c r="G46" s="11" t="s">
        <v>41</v>
      </c>
      <c r="H46" s="11" t="s">
        <v>43</v>
      </c>
      <c r="I46" s="7"/>
    </row>
    <row r="47" spans="1:9" ht="15.75" thickBot="1">
      <c r="A47" s="12" t="s">
        <v>39</v>
      </c>
      <c r="B47" s="9"/>
      <c r="C47" s="10"/>
      <c r="D47" s="12" t="s">
        <v>40</v>
      </c>
      <c r="E47" s="9"/>
      <c r="F47" s="10"/>
      <c r="G47" s="12" t="s">
        <v>42</v>
      </c>
      <c r="H47" s="12" t="s">
        <v>44</v>
      </c>
      <c r="I47" s="10"/>
    </row>
    <row r="48" spans="1:9" ht="15">
      <c r="A48" s="11"/>
      <c r="B48" s="6"/>
      <c r="C48" s="6"/>
      <c r="D48" s="6"/>
      <c r="E48" s="6"/>
      <c r="F48" s="6"/>
      <c r="G48" s="11" t="s">
        <v>48</v>
      </c>
      <c r="H48" s="15"/>
      <c r="I48" s="16"/>
    </row>
    <row r="49" spans="1:9" ht="15.75" thickBot="1">
      <c r="A49" s="8"/>
      <c r="B49" s="9"/>
      <c r="C49" s="9"/>
      <c r="D49" s="9"/>
      <c r="E49" s="9"/>
      <c r="F49" s="9"/>
      <c r="G49" s="8"/>
      <c r="H49" s="9"/>
      <c r="I49" s="10"/>
    </row>
    <row r="50" spans="1:7" ht="19.5" thickBot="1">
      <c r="A50" s="1" t="s">
        <v>50</v>
      </c>
      <c r="G50" s="1" t="s">
        <v>18</v>
      </c>
    </row>
    <row r="51" spans="1:9" ht="15.75">
      <c r="A51" s="11" t="s">
        <v>19</v>
      </c>
      <c r="B51" s="6"/>
      <c r="C51" s="6"/>
      <c r="D51" s="6"/>
      <c r="E51" s="6"/>
      <c r="F51" s="6"/>
      <c r="G51" s="6"/>
      <c r="H51" s="6"/>
      <c r="I51" s="45" t="s">
        <v>51</v>
      </c>
    </row>
    <row r="52" spans="1:9" ht="16.5" thickBot="1">
      <c r="A52" s="12" t="s">
        <v>89</v>
      </c>
      <c r="B52" s="9"/>
      <c r="C52" s="9"/>
      <c r="D52" s="9"/>
      <c r="E52" s="9"/>
      <c r="F52" s="9"/>
      <c r="G52" s="9"/>
      <c r="H52" s="9"/>
      <c r="I52" s="46"/>
    </row>
    <row r="53" ht="15.75" thickBot="1"/>
    <row r="54" spans="1:9" ht="15">
      <c r="A54" s="11" t="s">
        <v>34</v>
      </c>
      <c r="B54" s="7"/>
      <c r="C54" s="11" t="s">
        <v>20</v>
      </c>
      <c r="D54" s="6"/>
      <c r="E54" s="7"/>
      <c r="F54" s="11" t="s">
        <v>52</v>
      </c>
      <c r="G54" s="7"/>
      <c r="H54" s="11" t="s">
        <v>53</v>
      </c>
      <c r="I54" s="7"/>
    </row>
    <row r="55" spans="1:9" ht="15.75" thickBot="1">
      <c r="A55" s="13"/>
      <c r="B55" s="10"/>
      <c r="C55" s="8"/>
      <c r="D55" s="9"/>
      <c r="E55" s="10"/>
      <c r="F55" s="8"/>
      <c r="G55" s="10"/>
      <c r="H55" s="9"/>
      <c r="I55" s="10"/>
    </row>
    <row r="56" spans="1:9" ht="15.75" thickBot="1">
      <c r="A56" s="47"/>
      <c r="B56" s="48"/>
      <c r="C56" s="6"/>
      <c r="D56" s="6"/>
      <c r="E56" s="6"/>
      <c r="F56" s="6"/>
      <c r="G56" s="6"/>
      <c r="H56" s="6"/>
      <c r="I56" s="7"/>
    </row>
    <row r="57" spans="1:9" ht="15">
      <c r="A57" s="11" t="s">
        <v>54</v>
      </c>
      <c r="B57" s="7"/>
      <c r="C57" s="15"/>
      <c r="D57" s="15"/>
      <c r="E57" s="15"/>
      <c r="F57" s="43"/>
      <c r="G57" s="43"/>
      <c r="H57" s="43"/>
      <c r="I57" s="49" t="s">
        <v>55</v>
      </c>
    </row>
    <row r="58" spans="1:9" ht="15.75" thickBot="1">
      <c r="A58" s="8"/>
      <c r="B58" s="10"/>
      <c r="C58" s="15"/>
      <c r="D58" s="15"/>
      <c r="E58" s="43" t="s">
        <v>56</v>
      </c>
      <c r="F58" s="43"/>
      <c r="G58" s="15"/>
      <c r="H58" s="15"/>
      <c r="I58" s="16"/>
    </row>
    <row r="59" spans="1:9" ht="15">
      <c r="A59" s="14"/>
      <c r="B59" s="15"/>
      <c r="C59" s="15"/>
      <c r="D59" s="15"/>
      <c r="E59" s="43"/>
      <c r="F59" s="43"/>
      <c r="G59" s="43" t="s">
        <v>57</v>
      </c>
      <c r="H59" s="15"/>
      <c r="I59" s="16"/>
    </row>
    <row r="60" spans="1:9" ht="15.75" thickBot="1">
      <c r="A60" s="12" t="s">
        <v>63</v>
      </c>
      <c r="B60" s="9"/>
      <c r="C60" s="9"/>
      <c r="D60" s="43"/>
      <c r="E60" s="43"/>
      <c r="F60" s="43"/>
      <c r="G60" s="43" t="s">
        <v>58</v>
      </c>
      <c r="H60" s="15"/>
      <c r="I60" s="16"/>
    </row>
    <row r="61" spans="1:9" ht="15.75" thickBot="1">
      <c r="A61" s="11" t="s">
        <v>59</v>
      </c>
      <c r="B61" s="6"/>
      <c r="C61" s="6"/>
      <c r="D61" s="6"/>
      <c r="E61" s="6" t="s">
        <v>94</v>
      </c>
      <c r="F61" s="72" t="s">
        <v>100</v>
      </c>
      <c r="G61" s="6" t="s">
        <v>62</v>
      </c>
      <c r="H61" s="72" t="s">
        <v>61</v>
      </c>
      <c r="I61" s="7" t="s">
        <v>60</v>
      </c>
    </row>
    <row r="62" spans="1:9" ht="15">
      <c r="A62" s="5" t="s">
        <v>211</v>
      </c>
      <c r="B62" s="53"/>
      <c r="C62" s="53"/>
      <c r="D62" s="53"/>
      <c r="E62" s="53"/>
      <c r="F62" s="108">
        <v>4</v>
      </c>
      <c r="G62" s="18">
        <v>0</v>
      </c>
      <c r="H62" s="18">
        <v>30</v>
      </c>
      <c r="I62" s="19">
        <v>0</v>
      </c>
    </row>
    <row r="63" spans="1:9" ht="15">
      <c r="A63" s="35"/>
      <c r="B63" s="32"/>
      <c r="C63" s="32"/>
      <c r="D63" s="32"/>
      <c r="E63" s="32"/>
      <c r="F63" s="78"/>
      <c r="G63" s="17"/>
      <c r="H63" s="17"/>
      <c r="I63" s="20"/>
    </row>
    <row r="64" spans="1:9" ht="15">
      <c r="A64" s="35"/>
      <c r="B64" s="32"/>
      <c r="C64" s="32"/>
      <c r="D64" s="32"/>
      <c r="E64" s="32"/>
      <c r="F64" s="78"/>
      <c r="G64" s="17"/>
      <c r="H64" s="17"/>
      <c r="I64" s="20"/>
    </row>
    <row r="65" spans="1:9" ht="15">
      <c r="A65" s="35"/>
      <c r="B65" s="32"/>
      <c r="C65" s="32"/>
      <c r="D65" s="32"/>
      <c r="E65" s="32"/>
      <c r="F65" s="78"/>
      <c r="G65" s="17"/>
      <c r="H65" s="17"/>
      <c r="I65" s="20"/>
    </row>
    <row r="66" spans="1:9" ht="15">
      <c r="A66" s="35" t="s">
        <v>94</v>
      </c>
      <c r="B66" s="32"/>
      <c r="C66" s="32"/>
      <c r="D66" s="32"/>
      <c r="E66" s="32"/>
      <c r="F66" s="78" t="s">
        <v>94</v>
      </c>
      <c r="G66" s="17" t="s">
        <v>94</v>
      </c>
      <c r="H66" s="17" t="s">
        <v>94</v>
      </c>
      <c r="I66" s="20" t="s">
        <v>94</v>
      </c>
    </row>
    <row r="67" spans="1:9" ht="15">
      <c r="A67" s="35" t="s">
        <v>94</v>
      </c>
      <c r="B67" s="32"/>
      <c r="C67" s="32"/>
      <c r="D67" s="32"/>
      <c r="E67" s="32"/>
      <c r="F67" s="78" t="s">
        <v>94</v>
      </c>
      <c r="G67" s="17" t="s">
        <v>94</v>
      </c>
      <c r="H67" s="17" t="s">
        <v>94</v>
      </c>
      <c r="I67" s="20" t="s">
        <v>94</v>
      </c>
    </row>
    <row r="68" spans="1:9" ht="15">
      <c r="A68" s="35"/>
      <c r="B68" s="32"/>
      <c r="C68" s="32"/>
      <c r="D68" s="32"/>
      <c r="E68" s="32"/>
      <c r="F68" s="17"/>
      <c r="G68" s="17"/>
      <c r="H68" s="17"/>
      <c r="I68" s="20" t="s">
        <v>94</v>
      </c>
    </row>
    <row r="69" spans="1:9" ht="15">
      <c r="A69" s="35"/>
      <c r="B69" s="32"/>
      <c r="C69" s="32"/>
      <c r="D69" s="32"/>
      <c r="E69" s="32"/>
      <c r="F69" s="17"/>
      <c r="G69" s="24"/>
      <c r="H69" s="17"/>
      <c r="I69" s="20" t="s">
        <v>94</v>
      </c>
    </row>
    <row r="70" spans="1:9" ht="15.75" thickBot="1">
      <c r="A70" s="73"/>
      <c r="B70" s="34"/>
      <c r="C70" s="34"/>
      <c r="D70" s="34"/>
      <c r="E70" s="34"/>
      <c r="F70" s="55"/>
      <c r="G70" s="17"/>
      <c r="H70" s="17"/>
      <c r="I70" s="20" t="s">
        <v>94</v>
      </c>
    </row>
    <row r="71" spans="1:9" ht="15.75" thickBot="1">
      <c r="A71" s="8"/>
      <c r="B71" s="9"/>
      <c r="C71" s="9"/>
      <c r="D71" s="9"/>
      <c r="E71" s="9"/>
      <c r="F71" s="107">
        <f>SUM(F62:F70)/1</f>
        <v>4</v>
      </c>
      <c r="G71" s="105"/>
      <c r="H71" s="21"/>
      <c r="I71" s="22" t="s">
        <v>94</v>
      </c>
    </row>
    <row r="72" spans="1:9" ht="15">
      <c r="A72" s="15"/>
      <c r="B72" s="15"/>
      <c r="C72" s="15"/>
      <c r="D72" s="43" t="s">
        <v>66</v>
      </c>
      <c r="E72" s="15"/>
      <c r="F72" s="15"/>
      <c r="G72" s="15"/>
      <c r="H72" s="15"/>
      <c r="I72" s="15"/>
    </row>
    <row r="73" spans="1:9" ht="15.75" thickBot="1">
      <c r="A73" s="12" t="s">
        <v>64</v>
      </c>
      <c r="B73" s="15"/>
      <c r="C73" s="15"/>
      <c r="D73" s="43" t="s">
        <v>95</v>
      </c>
      <c r="E73" s="15"/>
      <c r="F73" s="15"/>
      <c r="G73" s="15"/>
      <c r="H73" s="15"/>
      <c r="I73" s="15"/>
    </row>
    <row r="74" spans="1:9" ht="15.75" thickBot="1">
      <c r="A74" s="58" t="s">
        <v>65</v>
      </c>
      <c r="B74" s="59"/>
      <c r="C74" s="60"/>
      <c r="D74" s="60"/>
      <c r="E74" s="60"/>
      <c r="F74" s="60"/>
      <c r="G74" s="58" t="s">
        <v>151</v>
      </c>
      <c r="H74" s="61" t="s">
        <v>157</v>
      </c>
      <c r="I74" s="62" t="s">
        <v>160</v>
      </c>
    </row>
    <row r="75" spans="1:9" ht="15">
      <c r="A75" s="50"/>
      <c r="B75" s="6"/>
      <c r="C75" s="6"/>
      <c r="D75" s="6"/>
      <c r="E75" s="6"/>
      <c r="F75" s="6"/>
      <c r="G75" s="63"/>
      <c r="H75" s="51"/>
      <c r="I75" s="7"/>
    </row>
    <row r="76" spans="1:9" ht="15">
      <c r="A76" s="64"/>
      <c r="B76" s="34"/>
      <c r="C76" s="34"/>
      <c r="D76" s="34"/>
      <c r="E76" s="34"/>
      <c r="F76" s="34"/>
      <c r="G76" s="33"/>
      <c r="H76" s="24"/>
      <c r="I76" s="65"/>
    </row>
    <row r="77" spans="1:9" ht="15">
      <c r="A77" s="66"/>
      <c r="B77" s="54"/>
      <c r="C77" s="54"/>
      <c r="D77" s="54"/>
      <c r="E77" s="54"/>
      <c r="F77" s="54"/>
      <c r="G77" s="57"/>
      <c r="H77" s="55"/>
      <c r="I77" s="67"/>
    </row>
    <row r="78" spans="1:9" ht="15">
      <c r="A78" s="23"/>
      <c r="B78" s="34" t="s">
        <v>94</v>
      </c>
      <c r="C78" s="34"/>
      <c r="D78" s="34"/>
      <c r="E78" s="34"/>
      <c r="F78" s="34"/>
      <c r="G78" s="33"/>
      <c r="H78" s="24"/>
      <c r="I78" s="65" t="s">
        <v>94</v>
      </c>
    </row>
    <row r="79" spans="1:9" ht="15">
      <c r="A79" s="64"/>
      <c r="B79" s="54"/>
      <c r="C79" s="54"/>
      <c r="D79" s="54"/>
      <c r="E79" s="54"/>
      <c r="F79" s="54"/>
      <c r="G79" s="57"/>
      <c r="H79" s="55"/>
      <c r="I79" s="67"/>
    </row>
    <row r="80" spans="1:9" ht="15">
      <c r="A80" s="64"/>
      <c r="B80" s="34"/>
      <c r="C80" s="34"/>
      <c r="D80" s="34"/>
      <c r="E80" s="34"/>
      <c r="F80" s="34"/>
      <c r="G80" s="33"/>
      <c r="H80" s="24"/>
      <c r="I80" s="65"/>
    </row>
    <row r="81" spans="1:9" ht="15">
      <c r="A81" s="66"/>
      <c r="B81" s="54"/>
      <c r="C81" s="54"/>
      <c r="D81" s="54"/>
      <c r="E81" s="54"/>
      <c r="F81" s="54"/>
      <c r="G81" s="57"/>
      <c r="H81" s="55"/>
      <c r="I81" s="67"/>
    </row>
    <row r="82" spans="1:9" ht="15">
      <c r="A82" s="23"/>
      <c r="B82" s="34"/>
      <c r="C82" s="34"/>
      <c r="D82" s="34"/>
      <c r="E82" s="34"/>
      <c r="F82" s="34"/>
      <c r="G82" s="33"/>
      <c r="H82" s="24"/>
      <c r="I82" s="65"/>
    </row>
    <row r="83" spans="1:9" ht="15">
      <c r="A83" s="64"/>
      <c r="B83" s="54"/>
      <c r="C83" s="54"/>
      <c r="D83" s="54"/>
      <c r="E83" s="54"/>
      <c r="F83" s="54"/>
      <c r="G83" s="57"/>
      <c r="H83" s="55"/>
      <c r="I83" s="67"/>
    </row>
    <row r="84" spans="1:9" ht="15">
      <c r="A84" s="64"/>
      <c r="B84" s="34"/>
      <c r="C84" s="34"/>
      <c r="D84" s="34"/>
      <c r="E84" s="34"/>
      <c r="F84" s="34"/>
      <c r="G84" s="33"/>
      <c r="H84" s="24"/>
      <c r="I84" s="65"/>
    </row>
    <row r="85" spans="1:9" ht="15">
      <c r="A85" s="66"/>
      <c r="B85" s="54"/>
      <c r="C85" s="54"/>
      <c r="D85" s="54"/>
      <c r="E85" s="54"/>
      <c r="F85" s="54"/>
      <c r="G85" s="57"/>
      <c r="H85" s="55"/>
      <c r="I85" s="67"/>
    </row>
    <row r="86" spans="1:9" ht="15">
      <c r="A86" s="23"/>
      <c r="B86" s="34"/>
      <c r="C86" s="34"/>
      <c r="D86" s="34"/>
      <c r="E86" s="34"/>
      <c r="F86" s="34"/>
      <c r="G86" s="33"/>
      <c r="H86" s="24"/>
      <c r="I86" s="65"/>
    </row>
    <row r="87" spans="1:9" ht="15">
      <c r="A87" s="64"/>
      <c r="B87" s="54"/>
      <c r="C87" s="54"/>
      <c r="D87" s="54"/>
      <c r="E87" s="54"/>
      <c r="F87" s="54"/>
      <c r="G87" s="57"/>
      <c r="H87" s="55"/>
      <c r="I87" s="67"/>
    </row>
    <row r="88" spans="1:9" ht="15">
      <c r="A88" s="64"/>
      <c r="B88" s="34"/>
      <c r="C88" s="34"/>
      <c r="D88" s="34"/>
      <c r="E88" s="34"/>
      <c r="F88" s="34"/>
      <c r="G88" s="33"/>
      <c r="H88" s="24"/>
      <c r="I88" s="65"/>
    </row>
    <row r="89" spans="1:9" ht="15">
      <c r="A89" s="66"/>
      <c r="B89" s="54"/>
      <c r="C89" s="54"/>
      <c r="D89" s="54"/>
      <c r="E89" s="54"/>
      <c r="F89" s="54"/>
      <c r="G89" s="57"/>
      <c r="H89" s="55"/>
      <c r="I89" s="67"/>
    </row>
    <row r="90" spans="1:9" ht="15">
      <c r="A90" s="23"/>
      <c r="B90" s="34"/>
      <c r="C90" s="34"/>
      <c r="D90" s="34"/>
      <c r="E90" s="34"/>
      <c r="F90" s="34"/>
      <c r="G90" s="33"/>
      <c r="H90" s="24"/>
      <c r="I90" s="65"/>
    </row>
    <row r="91" spans="1:9" ht="15">
      <c r="A91" s="64"/>
      <c r="B91" s="54"/>
      <c r="C91" s="54"/>
      <c r="D91" s="54"/>
      <c r="E91" s="54"/>
      <c r="F91" s="54"/>
      <c r="G91" s="57"/>
      <c r="H91" s="55"/>
      <c r="I91" s="67"/>
    </row>
    <row r="92" spans="1:9" ht="15">
      <c r="A92" s="64"/>
      <c r="B92" s="34"/>
      <c r="C92" s="34"/>
      <c r="D92" s="34"/>
      <c r="E92" s="34"/>
      <c r="F92" s="34"/>
      <c r="G92" s="33"/>
      <c r="H92" s="24"/>
      <c r="I92" s="65"/>
    </row>
    <row r="93" spans="1:9" ht="15">
      <c r="A93" s="66"/>
      <c r="B93" s="54"/>
      <c r="C93" s="54"/>
      <c r="D93" s="54"/>
      <c r="E93" s="54"/>
      <c r="F93" s="54"/>
      <c r="G93" s="57"/>
      <c r="H93" s="55"/>
      <c r="I93" s="67"/>
    </row>
    <row r="94" spans="1:9" ht="15">
      <c r="A94" s="23"/>
      <c r="B94" s="34"/>
      <c r="C94" s="34"/>
      <c r="D94" s="34"/>
      <c r="E94" s="34"/>
      <c r="F94" s="34"/>
      <c r="G94" s="33"/>
      <c r="H94" s="24"/>
      <c r="I94" s="65"/>
    </row>
    <row r="95" spans="1:9" ht="15">
      <c r="A95" s="66"/>
      <c r="B95" s="54"/>
      <c r="C95" s="54"/>
      <c r="D95" s="54"/>
      <c r="E95" s="54"/>
      <c r="F95" s="54"/>
      <c r="G95" s="57"/>
      <c r="H95" s="55"/>
      <c r="I95" s="67"/>
    </row>
    <row r="96" spans="1:9" ht="15">
      <c r="A96" s="23"/>
      <c r="B96" s="34"/>
      <c r="C96" s="34"/>
      <c r="D96" s="34"/>
      <c r="E96" s="34"/>
      <c r="F96" s="34"/>
      <c r="G96" s="33"/>
      <c r="H96" s="24"/>
      <c r="I96" s="65"/>
    </row>
    <row r="97" spans="1:9" ht="15.75" thickBot="1">
      <c r="A97" s="66"/>
      <c r="B97" s="54"/>
      <c r="C97" s="54"/>
      <c r="D97" s="54"/>
      <c r="E97" s="54"/>
      <c r="F97" s="54"/>
      <c r="G97" s="57"/>
      <c r="H97" s="55"/>
      <c r="I97" s="67"/>
    </row>
    <row r="98" spans="1:9" ht="16.5" thickBot="1">
      <c r="A98" s="68"/>
      <c r="B98" s="9" t="s">
        <v>159</v>
      </c>
      <c r="C98" s="9"/>
      <c r="D98" s="9"/>
      <c r="E98" s="9"/>
      <c r="F98" s="9"/>
      <c r="G98" s="97">
        <f>SUM(G75:G97)</f>
        <v>0</v>
      </c>
      <c r="H98" s="97">
        <f>SUM(H75:H97)</f>
        <v>0</v>
      </c>
      <c r="I98" s="97">
        <f>SUM(I75:I97)</f>
        <v>0</v>
      </c>
    </row>
  </sheetData>
  <sheetProtection password="C008" sheet="1"/>
  <hyperlinks>
    <hyperlink ref="G45" r:id="rId1" display="info@jucomi.s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G39" sqref="G39"/>
    </sheetView>
  </sheetViews>
  <sheetFormatPr defaultColWidth="9.140625" defaultRowHeight="15"/>
  <cols>
    <col min="1" max="1" width="7.140625" style="115" bestFit="1" customWidth="1"/>
    <col min="2" max="2" width="46.8515625" style="115" bestFit="1" customWidth="1"/>
    <col min="3" max="16384" width="9.140625" style="115" customWidth="1"/>
  </cols>
  <sheetData>
    <row r="1" spans="1:5" ht="18.75">
      <c r="A1" s="168" t="s">
        <v>65</v>
      </c>
      <c r="B1" s="169" t="s">
        <v>129</v>
      </c>
      <c r="C1" s="170" t="s">
        <v>304</v>
      </c>
      <c r="D1" s="170" t="s">
        <v>305</v>
      </c>
      <c r="E1" s="171" t="s">
        <v>306</v>
      </c>
    </row>
    <row r="2" spans="1:5" ht="15">
      <c r="A2" s="114" t="s">
        <v>294</v>
      </c>
      <c r="B2" s="17" t="s">
        <v>251</v>
      </c>
      <c r="C2" s="17"/>
      <c r="D2" s="17"/>
      <c r="E2" s="172"/>
    </row>
    <row r="3" spans="1:5" ht="15">
      <c r="A3" s="114"/>
      <c r="B3" s="17"/>
      <c r="C3" s="167"/>
      <c r="D3" s="167"/>
      <c r="E3" s="172"/>
    </row>
    <row r="4" spans="1:5" ht="15">
      <c r="A4" s="114" t="s">
        <v>293</v>
      </c>
      <c r="B4" s="17" t="s">
        <v>252</v>
      </c>
      <c r="C4" s="17"/>
      <c r="D4" s="17"/>
      <c r="E4" s="172"/>
    </row>
    <row r="5" spans="1:5" ht="15">
      <c r="A5" s="114"/>
      <c r="B5" s="17"/>
      <c r="C5" s="167"/>
      <c r="D5" s="167"/>
      <c r="E5" s="172"/>
    </row>
    <row r="6" spans="1:5" ht="15">
      <c r="A6" s="114" t="s">
        <v>295</v>
      </c>
      <c r="B6" s="17" t="s">
        <v>260</v>
      </c>
      <c r="C6" s="17"/>
      <c r="D6" s="17"/>
      <c r="E6" s="172"/>
    </row>
    <row r="7" spans="1:5" ht="15">
      <c r="A7" s="114"/>
      <c r="B7" s="17"/>
      <c r="C7" s="167"/>
      <c r="D7" s="167"/>
      <c r="E7" s="172"/>
    </row>
    <row r="8" spans="1:5" ht="15">
      <c r="A8" s="114" t="s">
        <v>296</v>
      </c>
      <c r="B8" s="17" t="s">
        <v>253</v>
      </c>
      <c r="C8" s="17"/>
      <c r="D8" s="17"/>
      <c r="E8" s="172"/>
    </row>
    <row r="9" spans="1:5" ht="15">
      <c r="A9" s="114"/>
      <c r="B9" s="17"/>
      <c r="C9" s="167"/>
      <c r="D9" s="167"/>
      <c r="E9" s="172"/>
    </row>
    <row r="10" spans="1:5" ht="15">
      <c r="A10" s="114" t="s">
        <v>297</v>
      </c>
      <c r="B10" s="17" t="s">
        <v>254</v>
      </c>
      <c r="C10" s="17"/>
      <c r="D10" s="17"/>
      <c r="E10" s="172"/>
    </row>
    <row r="11" spans="1:5" ht="15">
      <c r="A11" s="114"/>
      <c r="B11" s="17"/>
      <c r="C11" s="167"/>
      <c r="D11" s="167"/>
      <c r="E11" s="172"/>
    </row>
    <row r="12" spans="1:5" ht="15">
      <c r="A12" s="114" t="s">
        <v>298</v>
      </c>
      <c r="B12" s="17" t="s">
        <v>255</v>
      </c>
      <c r="C12" s="17"/>
      <c r="D12" s="17"/>
      <c r="E12" s="172"/>
    </row>
    <row r="13" spans="1:5" ht="15">
      <c r="A13" s="114"/>
      <c r="B13" s="17"/>
      <c r="C13" s="167"/>
      <c r="D13" s="167"/>
      <c r="E13" s="172"/>
    </row>
    <row r="14" spans="1:5" ht="15">
      <c r="A14" s="114" t="s">
        <v>299</v>
      </c>
      <c r="B14" s="17" t="s">
        <v>263</v>
      </c>
      <c r="C14" s="17"/>
      <c r="D14" s="17"/>
      <c r="E14" s="172"/>
    </row>
    <row r="15" spans="1:5" ht="15">
      <c r="A15" s="114"/>
      <c r="B15" s="17"/>
      <c r="C15" s="167"/>
      <c r="D15" s="167"/>
      <c r="E15" s="172"/>
    </row>
    <row r="16" spans="1:5" ht="15">
      <c r="A16" s="114" t="s">
        <v>300</v>
      </c>
      <c r="B16" s="17" t="s">
        <v>249</v>
      </c>
      <c r="C16" s="17"/>
      <c r="D16" s="17"/>
      <c r="E16" s="172"/>
    </row>
    <row r="17" spans="1:5" ht="15">
      <c r="A17" s="114"/>
      <c r="B17" s="17"/>
      <c r="C17" s="167"/>
      <c r="D17" s="167"/>
      <c r="E17" s="172"/>
    </row>
    <row r="18" spans="1:5" ht="15">
      <c r="A18" s="114" t="s">
        <v>301</v>
      </c>
      <c r="B18" s="17" t="s">
        <v>250</v>
      </c>
      <c r="C18" s="17"/>
      <c r="D18" s="17"/>
      <c r="E18" s="172"/>
    </row>
    <row r="19" spans="1:5" ht="15">
      <c r="A19" s="114"/>
      <c r="B19" s="17"/>
      <c r="C19" s="167"/>
      <c r="D19" s="167"/>
      <c r="E19" s="172"/>
    </row>
    <row r="20" spans="1:5" ht="15">
      <c r="A20" s="114" t="s">
        <v>302</v>
      </c>
      <c r="B20" s="17" t="s">
        <v>261</v>
      </c>
      <c r="C20" s="17"/>
      <c r="D20" s="17"/>
      <c r="E20" s="172"/>
    </row>
    <row r="21" spans="1:5" ht="15">
      <c r="A21" s="114"/>
      <c r="B21" s="17"/>
      <c r="C21" s="167"/>
      <c r="D21" s="167"/>
      <c r="E21" s="172"/>
    </row>
    <row r="22" spans="1:5" ht="15">
      <c r="A22" s="114" t="s">
        <v>303</v>
      </c>
      <c r="B22" s="17" t="s">
        <v>264</v>
      </c>
      <c r="C22" s="17"/>
      <c r="D22" s="17"/>
      <c r="E22" s="172"/>
    </row>
    <row r="23" spans="1:5" ht="15">
      <c r="A23" s="116"/>
      <c r="B23" s="167"/>
      <c r="C23" s="167"/>
      <c r="D23" s="167"/>
      <c r="E23" s="172"/>
    </row>
    <row r="24" spans="1:5" ht="15">
      <c r="A24" s="114" t="s">
        <v>272</v>
      </c>
      <c r="B24" s="17" t="s">
        <v>273</v>
      </c>
      <c r="C24" s="17"/>
      <c r="D24" s="17"/>
      <c r="E24" s="172"/>
    </row>
    <row r="25" spans="1:5" ht="15">
      <c r="A25" s="114"/>
      <c r="B25" s="17"/>
      <c r="C25" s="17"/>
      <c r="D25" s="17"/>
      <c r="E25" s="172"/>
    </row>
    <row r="26" spans="1:5" ht="15">
      <c r="A26" s="114" t="s">
        <v>274</v>
      </c>
      <c r="B26" s="17" t="s">
        <v>275</v>
      </c>
      <c r="C26" s="17"/>
      <c r="D26" s="17"/>
      <c r="E26" s="172"/>
    </row>
    <row r="27" spans="1:5" ht="15">
      <c r="A27" s="114"/>
      <c r="B27" s="17"/>
      <c r="C27" s="17"/>
      <c r="D27" s="17"/>
      <c r="E27" s="172"/>
    </row>
    <row r="28" spans="1:5" ht="15">
      <c r="A28" s="114" t="s">
        <v>276</v>
      </c>
      <c r="B28" s="17" t="s">
        <v>277</v>
      </c>
      <c r="C28" s="17"/>
      <c r="D28" s="17"/>
      <c r="E28" s="172"/>
    </row>
    <row r="29" spans="1:5" ht="15">
      <c r="A29" s="116"/>
      <c r="B29" s="167"/>
      <c r="C29" s="167"/>
      <c r="D29" s="167"/>
      <c r="E29" s="172"/>
    </row>
    <row r="30" spans="1:5" ht="15">
      <c r="A30" s="114" t="s">
        <v>217</v>
      </c>
      <c r="B30" s="17" t="s">
        <v>265</v>
      </c>
      <c r="C30" s="17"/>
      <c r="D30" s="17"/>
      <c r="E30" s="173" t="s">
        <v>94</v>
      </c>
    </row>
    <row r="31" spans="1:5" ht="15">
      <c r="A31" s="114"/>
      <c r="B31" s="17"/>
      <c r="C31" s="17"/>
      <c r="D31" s="17"/>
      <c r="E31" s="173"/>
    </row>
    <row r="32" spans="1:5" ht="15">
      <c r="A32" s="114" t="s">
        <v>267</v>
      </c>
      <c r="B32" s="17" t="s">
        <v>266</v>
      </c>
      <c r="C32" s="17"/>
      <c r="D32" s="17"/>
      <c r="E32" s="173" t="s">
        <v>94</v>
      </c>
    </row>
    <row r="33" spans="1:5" ht="15">
      <c r="A33" s="114"/>
      <c r="B33" s="17"/>
      <c r="C33" s="17"/>
      <c r="D33" s="17"/>
      <c r="E33" s="173"/>
    </row>
    <row r="34" spans="1:5" ht="15">
      <c r="A34" s="114" t="s">
        <v>269</v>
      </c>
      <c r="B34" s="17" t="s">
        <v>268</v>
      </c>
      <c r="C34" s="17"/>
      <c r="D34" s="17"/>
      <c r="E34" s="173"/>
    </row>
    <row r="35" spans="1:5" ht="15">
      <c r="A35" s="116"/>
      <c r="B35" s="167"/>
      <c r="C35" s="167"/>
      <c r="D35" s="167"/>
      <c r="E35" s="172"/>
    </row>
    <row r="36" spans="1:5" ht="15">
      <c r="A36" s="114" t="s">
        <v>284</v>
      </c>
      <c r="B36" s="17" t="s">
        <v>285</v>
      </c>
      <c r="C36" s="17"/>
      <c r="D36" s="17"/>
      <c r="E36" s="20" t="s">
        <v>94</v>
      </c>
    </row>
    <row r="37" spans="1:5" ht="15">
      <c r="A37" s="116"/>
      <c r="B37" s="167"/>
      <c r="C37" s="167"/>
      <c r="D37" s="167"/>
      <c r="E37" s="172"/>
    </row>
    <row r="38" spans="1:5" ht="15.75" thickBot="1">
      <c r="A38" s="174" t="s">
        <v>290</v>
      </c>
      <c r="B38" s="21" t="s">
        <v>291</v>
      </c>
      <c r="C38" s="21"/>
      <c r="D38" s="21"/>
      <c r="E38" s="22"/>
    </row>
  </sheetData>
  <sheetProtection password="C008" sheet="1"/>
  <autoFilter ref="A1:B1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K26" sqref="K26"/>
    </sheetView>
  </sheetViews>
  <sheetFormatPr defaultColWidth="9.140625" defaultRowHeight="15"/>
  <cols>
    <col min="1" max="4" width="9.140625" style="122" customWidth="1"/>
    <col min="5" max="5" width="3.421875" style="122" customWidth="1"/>
    <col min="6" max="6" width="9.8515625" style="122" bestFit="1" customWidth="1"/>
    <col min="7" max="7" width="8.8515625" style="122" bestFit="1" customWidth="1"/>
    <col min="8" max="8" width="9.57421875" style="122" bestFit="1" customWidth="1"/>
    <col min="9" max="9" width="8.8515625" style="122" bestFit="1" customWidth="1"/>
    <col min="10" max="10" width="10.00390625" style="122" bestFit="1" customWidth="1"/>
    <col min="11" max="11" width="87.57421875" style="122" customWidth="1"/>
    <col min="12" max="16384" width="9.140625" style="122" customWidth="1"/>
  </cols>
  <sheetData>
    <row r="1" spans="1:10" ht="15.75" thickBot="1">
      <c r="A1" s="117" t="s">
        <v>67</v>
      </c>
      <c r="B1" s="118"/>
      <c r="C1" s="118"/>
      <c r="D1" s="118"/>
      <c r="E1" s="119"/>
      <c r="F1" s="120"/>
      <c r="G1" s="121"/>
      <c r="H1" s="121"/>
      <c r="I1" s="121"/>
      <c r="J1" s="121"/>
    </row>
    <row r="2" spans="1:10" ht="15.75" thickBot="1">
      <c r="A2" s="123" t="s">
        <v>10</v>
      </c>
      <c r="B2" s="124"/>
      <c r="C2" s="124"/>
      <c r="D2" s="124"/>
      <c r="E2" s="125"/>
      <c r="F2" s="148" t="s">
        <v>68</v>
      </c>
      <c r="G2" s="149" t="s">
        <v>218</v>
      </c>
      <c r="H2" s="149" t="s">
        <v>219</v>
      </c>
      <c r="I2" s="149" t="s">
        <v>220</v>
      </c>
      <c r="J2" s="150" t="s">
        <v>69</v>
      </c>
    </row>
    <row r="3" spans="1:10" ht="15">
      <c r="A3" s="127" t="s">
        <v>72</v>
      </c>
      <c r="B3" s="128"/>
      <c r="C3" s="128"/>
      <c r="D3" s="128"/>
      <c r="E3" s="128"/>
      <c r="F3" s="129">
        <v>0</v>
      </c>
      <c r="G3" s="130">
        <v>0</v>
      </c>
      <c r="H3" s="142">
        <v>0</v>
      </c>
      <c r="I3" s="142">
        <v>0</v>
      </c>
      <c r="J3" s="132">
        <v>0</v>
      </c>
    </row>
    <row r="4" spans="1:10" ht="15">
      <c r="A4" s="133" t="s">
        <v>130</v>
      </c>
      <c r="B4" s="134"/>
      <c r="C4" s="134"/>
      <c r="D4" s="134"/>
      <c r="E4" s="134"/>
      <c r="F4" s="135">
        <v>0</v>
      </c>
      <c r="G4" s="152">
        <v>0</v>
      </c>
      <c r="H4" s="131">
        <v>0</v>
      </c>
      <c r="I4" s="131">
        <v>0</v>
      </c>
      <c r="J4" s="136">
        <v>0</v>
      </c>
    </row>
    <row r="5" spans="1:10" ht="15">
      <c r="A5" s="133" t="s">
        <v>131</v>
      </c>
      <c r="B5" s="134"/>
      <c r="C5" s="134"/>
      <c r="D5" s="134"/>
      <c r="E5" s="134"/>
      <c r="F5" s="135">
        <v>0</v>
      </c>
      <c r="G5" s="152">
        <v>0</v>
      </c>
      <c r="H5" s="131">
        <v>0</v>
      </c>
      <c r="I5" s="131">
        <v>0</v>
      </c>
      <c r="J5" s="136">
        <v>0</v>
      </c>
    </row>
    <row r="6" spans="1:11" ht="15">
      <c r="A6" s="133" t="s">
        <v>132</v>
      </c>
      <c r="B6" s="134"/>
      <c r="C6" s="134"/>
      <c r="D6" s="134"/>
      <c r="E6" s="134"/>
      <c r="F6" s="135">
        <v>0</v>
      </c>
      <c r="G6" s="152">
        <v>0</v>
      </c>
      <c r="H6" s="131">
        <v>0</v>
      </c>
      <c r="I6" s="131">
        <v>0</v>
      </c>
      <c r="J6" s="136">
        <v>0</v>
      </c>
      <c r="K6" s="137"/>
    </row>
    <row r="7" spans="1:10" ht="15.75" thickBot="1">
      <c r="A7" s="133" t="s">
        <v>133</v>
      </c>
      <c r="B7" s="134"/>
      <c r="C7" s="134"/>
      <c r="D7" s="134"/>
      <c r="E7" s="134"/>
      <c r="F7" s="135">
        <v>0</v>
      </c>
      <c r="G7" s="152">
        <v>0</v>
      </c>
      <c r="H7" s="131">
        <v>0</v>
      </c>
      <c r="I7" s="131">
        <v>0</v>
      </c>
      <c r="J7" s="136">
        <v>0</v>
      </c>
    </row>
    <row r="8" spans="1:10" ht="15.75" thickBot="1">
      <c r="A8" s="123" t="s">
        <v>70</v>
      </c>
      <c r="B8" s="124"/>
      <c r="C8" s="124"/>
      <c r="D8" s="124"/>
      <c r="E8" s="124"/>
      <c r="F8" s="151" t="s">
        <v>68</v>
      </c>
      <c r="G8" s="149" t="s">
        <v>218</v>
      </c>
      <c r="H8" s="149" t="s">
        <v>219</v>
      </c>
      <c r="I8" s="149" t="s">
        <v>220</v>
      </c>
      <c r="J8" s="150" t="s">
        <v>69</v>
      </c>
    </row>
    <row r="9" spans="1:18" ht="15">
      <c r="A9" s="127" t="s">
        <v>73</v>
      </c>
      <c r="B9" s="134"/>
      <c r="C9" s="134"/>
      <c r="D9" s="134"/>
      <c r="E9" s="134"/>
      <c r="F9" s="135">
        <v>0</v>
      </c>
      <c r="G9" s="152">
        <v>200000</v>
      </c>
      <c r="H9" s="131">
        <v>0</v>
      </c>
      <c r="I9" s="131">
        <v>0</v>
      </c>
      <c r="J9" s="136">
        <v>0</v>
      </c>
      <c r="R9" s="122" t="s">
        <v>94</v>
      </c>
    </row>
    <row r="10" spans="1:10" ht="15">
      <c r="A10" s="133" t="s">
        <v>134</v>
      </c>
      <c r="B10" s="134"/>
      <c r="C10" s="134"/>
      <c r="D10" s="134"/>
      <c r="E10" s="134"/>
      <c r="F10" s="135">
        <v>0</v>
      </c>
      <c r="G10" s="152">
        <v>15000</v>
      </c>
      <c r="H10" s="131">
        <v>15000</v>
      </c>
      <c r="I10" s="131">
        <v>50000</v>
      </c>
      <c r="J10" s="136">
        <v>10000</v>
      </c>
    </row>
    <row r="11" spans="1:10" ht="15">
      <c r="A11" s="133" t="s">
        <v>152</v>
      </c>
      <c r="B11" s="134"/>
      <c r="C11" s="134"/>
      <c r="D11" s="134"/>
      <c r="E11" s="134"/>
      <c r="F11" s="135">
        <v>0</v>
      </c>
      <c r="G11" s="152">
        <v>100000</v>
      </c>
      <c r="H11" s="131">
        <v>0</v>
      </c>
      <c r="I11" s="131">
        <v>0</v>
      </c>
      <c r="J11" s="136">
        <v>0</v>
      </c>
    </row>
    <row r="12" spans="1:10" ht="15">
      <c r="A12" s="133" t="s">
        <v>135</v>
      </c>
      <c r="B12" s="134"/>
      <c r="C12" s="134"/>
      <c r="D12" s="134"/>
      <c r="E12" s="134"/>
      <c r="F12" s="135">
        <v>0</v>
      </c>
      <c r="G12" s="152">
        <v>0</v>
      </c>
      <c r="H12" s="131">
        <v>0</v>
      </c>
      <c r="I12" s="131">
        <v>0</v>
      </c>
      <c r="J12" s="136">
        <v>0</v>
      </c>
    </row>
    <row r="13" spans="1:13" ht="15">
      <c r="A13" s="133" t="s">
        <v>136</v>
      </c>
      <c r="B13" s="134"/>
      <c r="C13" s="134"/>
      <c r="D13" s="134"/>
      <c r="E13" s="134"/>
      <c r="F13" s="135">
        <v>0</v>
      </c>
      <c r="G13" s="152">
        <v>0</v>
      </c>
      <c r="H13" s="131">
        <v>0</v>
      </c>
      <c r="I13" s="131">
        <v>0</v>
      </c>
      <c r="J13" s="136">
        <v>0</v>
      </c>
      <c r="M13" s="137" t="s">
        <v>94</v>
      </c>
    </row>
    <row r="14" spans="1:13" ht="15">
      <c r="A14" s="133" t="s">
        <v>153</v>
      </c>
      <c r="B14" s="134"/>
      <c r="C14" s="134"/>
      <c r="D14" s="134"/>
      <c r="E14" s="134"/>
      <c r="F14" s="135">
        <v>20000</v>
      </c>
      <c r="G14" s="152">
        <v>500000</v>
      </c>
      <c r="H14" s="131">
        <v>15000</v>
      </c>
      <c r="I14" s="131">
        <v>15000</v>
      </c>
      <c r="J14" s="136">
        <v>15000</v>
      </c>
      <c r="M14" s="137" t="s">
        <v>94</v>
      </c>
    </row>
    <row r="15" spans="1:10" ht="15">
      <c r="A15" s="133" t="s">
        <v>156</v>
      </c>
      <c r="B15" s="134"/>
      <c r="C15" s="134"/>
      <c r="D15" s="134"/>
      <c r="E15" s="134"/>
      <c r="F15" s="135">
        <v>0</v>
      </c>
      <c r="G15" s="152">
        <v>10000</v>
      </c>
      <c r="H15" s="131">
        <v>0</v>
      </c>
      <c r="I15" s="131">
        <v>0</v>
      </c>
      <c r="J15" s="136">
        <v>0</v>
      </c>
    </row>
    <row r="16" spans="1:14" ht="15">
      <c r="A16" s="133" t="s">
        <v>196</v>
      </c>
      <c r="B16" s="134"/>
      <c r="C16" s="134"/>
      <c r="D16" s="134"/>
      <c r="E16" s="138"/>
      <c r="F16" s="135">
        <v>0</v>
      </c>
      <c r="G16" s="152">
        <v>0</v>
      </c>
      <c r="H16" s="131">
        <v>0</v>
      </c>
      <c r="I16" s="131">
        <v>0</v>
      </c>
      <c r="J16" s="136">
        <v>0</v>
      </c>
      <c r="M16" s="139"/>
      <c r="N16" s="139"/>
    </row>
    <row r="17" spans="1:14" ht="15.75" thickBot="1">
      <c r="A17" s="140" t="s">
        <v>195</v>
      </c>
      <c r="B17" s="141"/>
      <c r="C17" s="141"/>
      <c r="D17" s="141"/>
      <c r="E17" s="141"/>
      <c r="F17" s="135">
        <v>0</v>
      </c>
      <c r="G17" s="152">
        <v>0</v>
      </c>
      <c r="H17" s="131">
        <v>0</v>
      </c>
      <c r="I17" s="131">
        <v>0</v>
      </c>
      <c r="J17" s="136">
        <v>0</v>
      </c>
      <c r="M17" s="139"/>
      <c r="N17" s="139"/>
    </row>
    <row r="18" spans="1:10" ht="15.75" thickBot="1">
      <c r="A18" s="123" t="s">
        <v>12</v>
      </c>
      <c r="B18" s="124"/>
      <c r="C18" s="124"/>
      <c r="D18" s="124"/>
      <c r="E18" s="124"/>
      <c r="F18" s="126" t="s">
        <v>68</v>
      </c>
      <c r="G18" s="149" t="s">
        <v>218</v>
      </c>
      <c r="H18" s="149" t="s">
        <v>219</v>
      </c>
      <c r="I18" s="149" t="s">
        <v>220</v>
      </c>
      <c r="J18" s="150" t="s">
        <v>69</v>
      </c>
    </row>
    <row r="19" spans="1:14" ht="15">
      <c r="A19" s="127" t="s">
        <v>137</v>
      </c>
      <c r="B19" s="134"/>
      <c r="C19" s="134"/>
      <c r="D19" s="134"/>
      <c r="E19" s="134"/>
      <c r="F19" s="135">
        <v>0</v>
      </c>
      <c r="G19" s="152">
        <v>0</v>
      </c>
      <c r="H19" s="131">
        <v>0</v>
      </c>
      <c r="I19" s="131">
        <v>0</v>
      </c>
      <c r="J19" s="136">
        <v>0</v>
      </c>
      <c r="M19" s="137"/>
      <c r="N19" s="137"/>
    </row>
    <row r="20" spans="1:10" ht="15">
      <c r="A20" s="133" t="s">
        <v>154</v>
      </c>
      <c r="B20" s="134"/>
      <c r="C20" s="134"/>
      <c r="D20" s="134"/>
      <c r="E20" s="134"/>
      <c r="F20" s="135">
        <v>0</v>
      </c>
      <c r="G20" s="152">
        <v>0</v>
      </c>
      <c r="H20" s="131">
        <v>0</v>
      </c>
      <c r="I20" s="131">
        <v>0</v>
      </c>
      <c r="J20" s="136">
        <v>0</v>
      </c>
    </row>
    <row r="21" spans="1:13" ht="15">
      <c r="A21" s="133" t="s">
        <v>74</v>
      </c>
      <c r="B21" s="134"/>
      <c r="C21" s="134"/>
      <c r="D21" s="134"/>
      <c r="E21" s="134"/>
      <c r="F21" s="135">
        <v>0</v>
      </c>
      <c r="G21" s="152">
        <v>0</v>
      </c>
      <c r="H21" s="131">
        <v>0</v>
      </c>
      <c r="I21" s="131">
        <v>0</v>
      </c>
      <c r="J21" s="136">
        <v>0</v>
      </c>
      <c r="M21" s="137"/>
    </row>
    <row r="22" spans="1:10" ht="15">
      <c r="A22" s="133" t="s">
        <v>75</v>
      </c>
      <c r="B22" s="134"/>
      <c r="C22" s="134"/>
      <c r="D22" s="134"/>
      <c r="E22" s="134"/>
      <c r="F22" s="135">
        <v>0</v>
      </c>
      <c r="G22" s="152">
        <v>0</v>
      </c>
      <c r="H22" s="131">
        <v>0</v>
      </c>
      <c r="I22" s="131">
        <v>0</v>
      </c>
      <c r="J22" s="136">
        <v>0</v>
      </c>
    </row>
    <row r="23" spans="1:10" ht="15">
      <c r="A23" s="133" t="s">
        <v>76</v>
      </c>
      <c r="B23" s="134"/>
      <c r="C23" s="134"/>
      <c r="D23" s="134"/>
      <c r="E23" s="134"/>
      <c r="F23" s="135">
        <v>0</v>
      </c>
      <c r="G23" s="152">
        <v>0</v>
      </c>
      <c r="H23" s="131">
        <v>0</v>
      </c>
      <c r="I23" s="131">
        <v>0</v>
      </c>
      <c r="J23" s="136">
        <v>0</v>
      </c>
    </row>
    <row r="24" spans="1:10" ht="15">
      <c r="A24" s="133" t="s">
        <v>77</v>
      </c>
      <c r="B24" s="134"/>
      <c r="C24" s="134"/>
      <c r="D24" s="134"/>
      <c r="E24" s="134"/>
      <c r="F24" s="135">
        <v>0</v>
      </c>
      <c r="G24" s="152">
        <v>0</v>
      </c>
      <c r="H24" s="131">
        <v>0</v>
      </c>
      <c r="I24" s="131">
        <v>0</v>
      </c>
      <c r="J24" s="136">
        <v>0</v>
      </c>
    </row>
    <row r="25" spans="1:10" ht="15">
      <c r="A25" s="133" t="s">
        <v>189</v>
      </c>
      <c r="B25" s="134"/>
      <c r="C25" s="134"/>
      <c r="D25" s="134"/>
      <c r="E25" s="134"/>
      <c r="F25" s="135">
        <v>0</v>
      </c>
      <c r="G25" s="152">
        <v>0</v>
      </c>
      <c r="H25" s="131">
        <v>0</v>
      </c>
      <c r="I25" s="131">
        <v>0</v>
      </c>
      <c r="J25" s="136">
        <v>0</v>
      </c>
    </row>
    <row r="26" spans="1:10" ht="15.75" thickBot="1">
      <c r="A26" s="160" t="s">
        <v>307</v>
      </c>
      <c r="B26" s="141"/>
      <c r="C26" s="141"/>
      <c r="D26" s="141"/>
      <c r="E26" s="141"/>
      <c r="F26" s="135">
        <v>30000</v>
      </c>
      <c r="G26" s="152">
        <v>0</v>
      </c>
      <c r="H26" s="131">
        <v>0</v>
      </c>
      <c r="I26" s="131">
        <v>0</v>
      </c>
      <c r="J26" s="136">
        <v>0</v>
      </c>
    </row>
    <row r="27" spans="1:10" ht="15.75" thickBot="1">
      <c r="A27" s="123" t="s">
        <v>13</v>
      </c>
      <c r="B27" s="124"/>
      <c r="C27" s="124"/>
      <c r="D27" s="124"/>
      <c r="E27" s="124"/>
      <c r="F27" s="126" t="s">
        <v>68</v>
      </c>
      <c r="G27" s="149" t="s">
        <v>218</v>
      </c>
      <c r="H27" s="149" t="s">
        <v>219</v>
      </c>
      <c r="I27" s="149" t="s">
        <v>220</v>
      </c>
      <c r="J27" s="150" t="s">
        <v>69</v>
      </c>
    </row>
    <row r="28" spans="1:10" ht="15">
      <c r="A28" s="127" t="s">
        <v>155</v>
      </c>
      <c r="B28" s="134"/>
      <c r="C28" s="134"/>
      <c r="D28" s="134"/>
      <c r="E28" s="134"/>
      <c r="F28" s="135">
        <v>0</v>
      </c>
      <c r="G28" s="152">
        <v>20000</v>
      </c>
      <c r="H28" s="131">
        <v>0</v>
      </c>
      <c r="I28" s="131">
        <v>0</v>
      </c>
      <c r="J28" s="136">
        <v>0</v>
      </c>
    </row>
    <row r="29" spans="1:10" ht="15">
      <c r="A29" s="133" t="s">
        <v>78</v>
      </c>
      <c r="B29" s="134"/>
      <c r="C29" s="134"/>
      <c r="D29" s="134"/>
      <c r="E29" s="134"/>
      <c r="F29" s="135">
        <v>0</v>
      </c>
      <c r="G29" s="152">
        <v>0</v>
      </c>
      <c r="H29" s="131">
        <v>0</v>
      </c>
      <c r="I29" s="131">
        <v>0</v>
      </c>
      <c r="J29" s="136">
        <v>0</v>
      </c>
    </row>
    <row r="30" spans="1:10" ht="15">
      <c r="A30" s="133" t="s">
        <v>199</v>
      </c>
      <c r="B30" s="134"/>
      <c r="C30" s="134"/>
      <c r="D30" s="134"/>
      <c r="E30" s="134"/>
      <c r="F30" s="135">
        <v>0</v>
      </c>
      <c r="G30" s="152">
        <v>0</v>
      </c>
      <c r="H30" s="131">
        <v>0</v>
      </c>
      <c r="I30" s="131">
        <v>0</v>
      </c>
      <c r="J30" s="136">
        <v>0</v>
      </c>
    </row>
    <row r="31" spans="1:10" ht="15">
      <c r="A31" s="133" t="s">
        <v>200</v>
      </c>
      <c r="B31" s="134"/>
      <c r="C31" s="134"/>
      <c r="D31" s="134"/>
      <c r="E31" s="134"/>
      <c r="F31" s="135">
        <v>0</v>
      </c>
      <c r="G31" s="152">
        <v>0</v>
      </c>
      <c r="H31" s="131">
        <v>0</v>
      </c>
      <c r="I31" s="131">
        <v>0</v>
      </c>
      <c r="J31" s="136">
        <v>0</v>
      </c>
    </row>
    <row r="32" spans="1:10" ht="15.75" thickBot="1">
      <c r="A32" s="133" t="s">
        <v>177</v>
      </c>
      <c r="B32" s="134"/>
      <c r="C32" s="134"/>
      <c r="D32" s="134"/>
      <c r="E32" s="134"/>
      <c r="F32" s="135">
        <v>0</v>
      </c>
      <c r="G32" s="152">
        <v>0</v>
      </c>
      <c r="H32" s="131">
        <v>0</v>
      </c>
      <c r="I32" s="131">
        <v>0</v>
      </c>
      <c r="J32" s="136">
        <v>0</v>
      </c>
    </row>
    <row r="33" spans="1:10" ht="15.75" thickBot="1">
      <c r="A33" s="123" t="s">
        <v>14</v>
      </c>
      <c r="B33" s="124"/>
      <c r="C33" s="124"/>
      <c r="D33" s="124"/>
      <c r="E33" s="124"/>
      <c r="F33" s="126" t="s">
        <v>68</v>
      </c>
      <c r="G33" s="149" t="s">
        <v>218</v>
      </c>
      <c r="H33" s="149" t="s">
        <v>219</v>
      </c>
      <c r="I33" s="149" t="s">
        <v>220</v>
      </c>
      <c r="J33" s="150" t="s">
        <v>69</v>
      </c>
    </row>
    <row r="34" spans="1:10" ht="15">
      <c r="A34" s="127" t="s">
        <v>81</v>
      </c>
      <c r="B34" s="134"/>
      <c r="C34" s="134"/>
      <c r="D34" s="134"/>
      <c r="E34" s="134"/>
      <c r="F34" s="135">
        <v>0</v>
      </c>
      <c r="G34" s="152">
        <v>0</v>
      </c>
      <c r="H34" s="131">
        <v>0</v>
      </c>
      <c r="I34" s="131">
        <v>0</v>
      </c>
      <c r="J34" s="136">
        <v>0</v>
      </c>
    </row>
    <row r="35" spans="1:10" ht="15">
      <c r="A35" s="133" t="s">
        <v>79</v>
      </c>
      <c r="B35" s="134"/>
      <c r="C35" s="134"/>
      <c r="D35" s="134"/>
      <c r="E35" s="134"/>
      <c r="F35" s="135">
        <v>0</v>
      </c>
      <c r="G35" s="152">
        <v>0</v>
      </c>
      <c r="H35" s="131">
        <v>0</v>
      </c>
      <c r="I35" s="131">
        <v>0</v>
      </c>
      <c r="J35" s="136">
        <v>0</v>
      </c>
    </row>
    <row r="36" spans="1:10" ht="15">
      <c r="A36" s="133" t="s">
        <v>80</v>
      </c>
      <c r="B36" s="134"/>
      <c r="C36" s="134"/>
      <c r="D36" s="134"/>
      <c r="E36" s="134"/>
      <c r="F36" s="135">
        <v>0</v>
      </c>
      <c r="G36" s="152">
        <v>0</v>
      </c>
      <c r="H36" s="131">
        <v>0</v>
      </c>
      <c r="I36" s="131">
        <v>0</v>
      </c>
      <c r="J36" s="136">
        <v>0</v>
      </c>
    </row>
    <row r="37" spans="1:10" ht="15">
      <c r="A37" s="133" t="s">
        <v>197</v>
      </c>
      <c r="B37" s="134"/>
      <c r="C37" s="134"/>
      <c r="D37" s="134"/>
      <c r="E37" s="134"/>
      <c r="F37" s="135">
        <v>0</v>
      </c>
      <c r="G37" s="152">
        <v>0</v>
      </c>
      <c r="H37" s="131">
        <v>0</v>
      </c>
      <c r="I37" s="131">
        <v>0</v>
      </c>
      <c r="J37" s="136">
        <v>0</v>
      </c>
    </row>
    <row r="38" spans="1:10" ht="15">
      <c r="A38" s="133" t="s">
        <v>190</v>
      </c>
      <c r="B38" s="134"/>
      <c r="C38" s="134"/>
      <c r="D38" s="134"/>
      <c r="E38" s="134"/>
      <c r="F38" s="135">
        <v>0</v>
      </c>
      <c r="G38" s="152">
        <v>0</v>
      </c>
      <c r="H38" s="131">
        <v>0</v>
      </c>
      <c r="I38" s="131">
        <v>0</v>
      </c>
      <c r="J38" s="136">
        <v>0</v>
      </c>
    </row>
    <row r="39" spans="1:10" ht="15.75" thickBot="1">
      <c r="A39" s="133" t="s">
        <v>186</v>
      </c>
      <c r="B39" s="134"/>
      <c r="C39" s="134"/>
      <c r="D39" s="134"/>
      <c r="E39" s="134"/>
      <c r="F39" s="135">
        <v>0</v>
      </c>
      <c r="G39" s="152">
        <v>0</v>
      </c>
      <c r="H39" s="131">
        <v>0</v>
      </c>
      <c r="I39" s="131">
        <v>0</v>
      </c>
      <c r="J39" s="136">
        <v>0</v>
      </c>
    </row>
    <row r="40" spans="1:10" ht="15.75" thickBot="1">
      <c r="A40" s="123" t="s">
        <v>15</v>
      </c>
      <c r="B40" s="124"/>
      <c r="C40" s="124"/>
      <c r="D40" s="124"/>
      <c r="E40" s="124"/>
      <c r="F40" s="148" t="s">
        <v>68</v>
      </c>
      <c r="G40" s="149" t="s">
        <v>218</v>
      </c>
      <c r="H40" s="149" t="s">
        <v>219</v>
      </c>
      <c r="I40" s="149" t="s">
        <v>220</v>
      </c>
      <c r="J40" s="150" t="s">
        <v>69</v>
      </c>
    </row>
    <row r="41" spans="1:10" ht="15">
      <c r="A41" s="127" t="s">
        <v>82</v>
      </c>
      <c r="B41" s="134"/>
      <c r="C41" s="134"/>
      <c r="D41" s="134"/>
      <c r="E41" s="134"/>
      <c r="F41" s="129">
        <v>0</v>
      </c>
      <c r="G41" s="142">
        <v>0</v>
      </c>
      <c r="H41" s="142">
        <v>0</v>
      </c>
      <c r="I41" s="142">
        <v>0</v>
      </c>
      <c r="J41" s="132">
        <v>0</v>
      </c>
    </row>
    <row r="42" spans="1:10" ht="15.75" thickBot="1">
      <c r="A42" s="133" t="s">
        <v>188</v>
      </c>
      <c r="B42" s="134"/>
      <c r="C42" s="134"/>
      <c r="D42" s="134"/>
      <c r="E42" s="134"/>
      <c r="F42" s="143">
        <v>0</v>
      </c>
      <c r="G42" s="144">
        <v>0</v>
      </c>
      <c r="H42" s="144">
        <v>0</v>
      </c>
      <c r="I42" s="144">
        <v>0</v>
      </c>
      <c r="J42" s="145">
        <v>0</v>
      </c>
    </row>
    <row r="43" spans="1:10" ht="15.75" thickBot="1">
      <c r="A43" s="123" t="s">
        <v>16</v>
      </c>
      <c r="B43" s="124"/>
      <c r="C43" s="124"/>
      <c r="D43" s="124"/>
      <c r="E43" s="124"/>
      <c r="F43" s="148" t="s">
        <v>68</v>
      </c>
      <c r="G43" s="149" t="s">
        <v>218</v>
      </c>
      <c r="H43" s="149" t="s">
        <v>219</v>
      </c>
      <c r="I43" s="149" t="s">
        <v>220</v>
      </c>
      <c r="J43" s="150" t="s">
        <v>69</v>
      </c>
    </row>
    <row r="44" spans="1:10" ht="15">
      <c r="A44" s="161" t="s">
        <v>83</v>
      </c>
      <c r="B44" s="134"/>
      <c r="C44" s="134"/>
      <c r="D44" s="134"/>
      <c r="E44" s="134"/>
      <c r="F44" s="129">
        <v>0</v>
      </c>
      <c r="G44" s="142">
        <v>0</v>
      </c>
      <c r="H44" s="142">
        <v>0</v>
      </c>
      <c r="I44" s="142">
        <v>0</v>
      </c>
      <c r="J44" s="132">
        <v>0</v>
      </c>
    </row>
    <row r="45" spans="1:10" ht="15.75" thickBot="1">
      <c r="A45" s="160" t="s">
        <v>187</v>
      </c>
      <c r="B45" s="134"/>
      <c r="C45" s="134"/>
      <c r="D45" s="134"/>
      <c r="E45" s="134"/>
      <c r="F45" s="143">
        <v>0</v>
      </c>
      <c r="G45" s="144">
        <v>0</v>
      </c>
      <c r="H45" s="144">
        <v>0</v>
      </c>
      <c r="I45" s="144">
        <v>0</v>
      </c>
      <c r="J45" s="145">
        <v>0</v>
      </c>
    </row>
    <row r="46" spans="1:10" ht="15.75" thickBot="1">
      <c r="A46" s="123" t="s">
        <v>71</v>
      </c>
      <c r="B46" s="124"/>
      <c r="C46" s="124"/>
      <c r="D46" s="124"/>
      <c r="E46" s="124"/>
      <c r="F46" s="126">
        <f>SUM(F3:F44)</f>
        <v>50000</v>
      </c>
      <c r="G46" s="126">
        <f>SUM(G3:G45)</f>
        <v>845000</v>
      </c>
      <c r="H46" s="126">
        <f>SUM(H3:H44)</f>
        <v>30000</v>
      </c>
      <c r="I46" s="126">
        <f>SUM(I3:I44)</f>
        <v>65000</v>
      </c>
      <c r="J46" s="126">
        <f>SUM(J3:J44)</f>
        <v>25000</v>
      </c>
    </row>
    <row r="47" spans="1:10" ht="15.75" thickBot="1">
      <c r="A47" s="123" t="s">
        <v>90</v>
      </c>
      <c r="B47" s="124"/>
      <c r="C47" s="124"/>
      <c r="D47" s="124"/>
      <c r="E47" s="124"/>
      <c r="F47" s="126">
        <f>SUM(F46/1)</f>
        <v>50000</v>
      </c>
      <c r="G47" s="126">
        <f>SUM(G46/2)</f>
        <v>422500</v>
      </c>
      <c r="H47" s="126">
        <f>SUM(H46/2)</f>
        <v>15000</v>
      </c>
      <c r="I47" s="126">
        <f>SUM(I46/5)</f>
        <v>13000</v>
      </c>
      <c r="J47" s="126">
        <f>SUM(J46/1)</f>
        <v>25000</v>
      </c>
    </row>
    <row r="48" ht="15.75" thickBot="1"/>
    <row r="49" spans="1:6" ht="15.75" thickBot="1">
      <c r="A49" s="123" t="s">
        <v>91</v>
      </c>
      <c r="B49" s="124"/>
      <c r="C49" s="124"/>
      <c r="D49" s="124"/>
      <c r="E49" s="124"/>
      <c r="F49" s="146">
        <f>SUM(F46:J46)</f>
        <v>1015000</v>
      </c>
    </row>
  </sheetData>
  <sheetProtection password="C008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0">
      <selection activeCell="C34" sqref="C34"/>
    </sheetView>
  </sheetViews>
  <sheetFormatPr defaultColWidth="9.140625" defaultRowHeight="15"/>
  <cols>
    <col min="1" max="1" width="11.421875" style="80" bestFit="1" customWidth="1"/>
    <col min="2" max="2" width="20.140625" style="80" bestFit="1" customWidth="1"/>
    <col min="3" max="3" width="59.8515625" style="80" bestFit="1" customWidth="1"/>
    <col min="4" max="4" width="3.28125" style="80" bestFit="1" customWidth="1"/>
    <col min="5" max="5" width="3.00390625" style="80" bestFit="1" customWidth="1"/>
    <col min="6" max="16384" width="9.140625" style="80" customWidth="1"/>
  </cols>
  <sheetData>
    <row r="1" ht="15.75">
      <c r="A1" s="81" t="s">
        <v>94</v>
      </c>
    </row>
    <row r="2" ht="15.75">
      <c r="A2" s="81"/>
    </row>
    <row r="3" ht="15.75">
      <c r="A3" s="81"/>
    </row>
    <row r="4" ht="15.75">
      <c r="A4" s="81"/>
    </row>
    <row r="5" ht="15.75">
      <c r="A5" s="81">
        <f>SUM(Datablad!A5)</f>
        <v>42429</v>
      </c>
    </row>
    <row r="6" spans="1:3" ht="16.5">
      <c r="A6" s="81"/>
      <c r="C6" s="82" t="s">
        <v>105</v>
      </c>
    </row>
    <row r="7" spans="2:3" ht="16.5">
      <c r="B7" s="79" t="s">
        <v>102</v>
      </c>
      <c r="C7" s="80" t="str">
        <f>T(Datablad!C7)</f>
        <v>Brf.Husbåten</v>
      </c>
    </row>
    <row r="9" spans="2:3" ht="16.5">
      <c r="B9" s="79" t="s">
        <v>103</v>
      </c>
      <c r="C9" s="84" t="str">
        <f>T(Datablad!C9)</f>
        <v>Fleminggatan 30-32</v>
      </c>
    </row>
    <row r="10" spans="2:3" ht="16.5">
      <c r="B10" s="79" t="s">
        <v>41</v>
      </c>
      <c r="C10" s="84" t="str">
        <f>T(Datablad!C10)</f>
        <v>112 32</v>
      </c>
    </row>
    <row r="11" spans="2:3" ht="16.5">
      <c r="B11" s="79" t="s">
        <v>206</v>
      </c>
      <c r="C11" s="84" t="str">
        <f>T(Datablad!C11)</f>
        <v>Stockholm</v>
      </c>
    </row>
    <row r="13" spans="2:3" ht="16.5">
      <c r="B13" s="79" t="s">
        <v>138</v>
      </c>
      <c r="C13" s="80" t="str">
        <f>T(Datablad!C13)</f>
        <v>3142 kvm</v>
      </c>
    </row>
    <row r="14" spans="2:3" ht="16.5">
      <c r="B14" s="79" t="s">
        <v>104</v>
      </c>
      <c r="C14" s="80" t="str">
        <f>T(Datablad!C14)</f>
        <v>34 lgh</v>
      </c>
    </row>
    <row r="15" ht="16.5">
      <c r="B15" s="79" t="s">
        <v>94</v>
      </c>
    </row>
    <row r="16" spans="2:3" ht="16.5">
      <c r="B16" s="79" t="s">
        <v>139</v>
      </c>
      <c r="C16" s="80" t="str">
        <f>T(Datablad!C16)</f>
        <v>0 kvm</v>
      </c>
    </row>
    <row r="17" spans="2:3" ht="16.5">
      <c r="B17" s="79" t="s">
        <v>33</v>
      </c>
      <c r="C17" s="80" t="str">
        <f>T(Datablad!C17)</f>
        <v>0 st</v>
      </c>
    </row>
    <row r="19" spans="2:3" ht="16.5">
      <c r="B19" s="79" t="s">
        <v>140</v>
      </c>
      <c r="C19" s="80" t="str">
        <f>T(Datablad!C19)</f>
        <v>-</v>
      </c>
    </row>
    <row r="20" ht="16.5">
      <c r="B20" s="79"/>
    </row>
    <row r="21" spans="2:3" ht="16.5">
      <c r="B21" s="79" t="s">
        <v>99</v>
      </c>
      <c r="C21" s="80" t="str">
        <f>T(Datablad!C21)</f>
        <v>1 st </v>
      </c>
    </row>
    <row r="22" spans="2:3" ht="16.5">
      <c r="B22" s="79" t="s">
        <v>125</v>
      </c>
      <c r="C22" s="80" t="str">
        <f>T(Datablad!C22)</f>
        <v>Nej</v>
      </c>
    </row>
    <row r="23" spans="2:3" ht="16.5">
      <c r="B23" s="79" t="s">
        <v>126</v>
      </c>
      <c r="C23" s="80" t="str">
        <f>T(Datablad!C23)</f>
        <v>Ja </v>
      </c>
    </row>
    <row r="25" spans="2:3" ht="16.5">
      <c r="B25" s="79" t="s">
        <v>94</v>
      </c>
      <c r="C25" s="82" t="s">
        <v>150</v>
      </c>
    </row>
    <row r="26" spans="2:5" ht="16.5">
      <c r="B26" s="162" t="s">
        <v>236</v>
      </c>
      <c r="C26" s="80" t="s">
        <v>237</v>
      </c>
      <c r="D26" s="80">
        <v>12</v>
      </c>
      <c r="E26" s="80" t="s">
        <v>205</v>
      </c>
    </row>
    <row r="27" spans="1:5" ht="16.5">
      <c r="A27" s="80" t="s">
        <v>94</v>
      </c>
      <c r="B27" s="82">
        <v>2007</v>
      </c>
      <c r="C27" s="80" t="s">
        <v>238</v>
      </c>
      <c r="D27" s="80">
        <v>9</v>
      </c>
      <c r="E27" s="80" t="s">
        <v>205</v>
      </c>
    </row>
    <row r="28" spans="2:5" ht="16.5">
      <c r="B28" s="82">
        <v>2009</v>
      </c>
      <c r="C28" s="80" t="s">
        <v>239</v>
      </c>
      <c r="D28" s="80">
        <v>7</v>
      </c>
      <c r="E28" s="80" t="s">
        <v>205</v>
      </c>
    </row>
    <row r="29" spans="2:5" ht="16.5">
      <c r="B29" s="82">
        <v>2010</v>
      </c>
      <c r="C29" s="80" t="s">
        <v>240</v>
      </c>
      <c r="D29" s="80">
        <v>6</v>
      </c>
      <c r="E29" s="80" t="s">
        <v>205</v>
      </c>
    </row>
    <row r="30" spans="2:5" ht="16.5">
      <c r="B30" s="82">
        <v>2013</v>
      </c>
      <c r="C30" s="80" t="s">
        <v>241</v>
      </c>
      <c r="D30" s="80">
        <v>3</v>
      </c>
      <c r="E30" s="80" t="s">
        <v>205</v>
      </c>
    </row>
    <row r="31" spans="2:5" ht="16.5">
      <c r="B31" s="162" t="s">
        <v>242</v>
      </c>
      <c r="C31" s="80" t="s">
        <v>243</v>
      </c>
      <c r="D31" s="80">
        <v>1</v>
      </c>
      <c r="E31" s="80" t="s">
        <v>205</v>
      </c>
    </row>
    <row r="32" spans="2:5" ht="16.5">
      <c r="B32" s="82">
        <v>2015</v>
      </c>
      <c r="C32" s="80" t="s">
        <v>244</v>
      </c>
      <c r="D32" s="80">
        <v>1</v>
      </c>
      <c r="E32" s="80" t="s">
        <v>205</v>
      </c>
    </row>
    <row r="33" ht="16.5">
      <c r="B33" s="82"/>
    </row>
    <row r="34" ht="16.5">
      <c r="B34" s="82"/>
    </row>
    <row r="35" spans="1:2" ht="16.5">
      <c r="A35" s="82"/>
      <c r="B35" s="82"/>
    </row>
    <row r="36" ht="16.5">
      <c r="B36" s="82"/>
    </row>
    <row r="37" ht="16.5">
      <c r="B37" s="82"/>
    </row>
    <row r="38" ht="16.5">
      <c r="B38" s="82"/>
    </row>
    <row r="39" ht="16.5">
      <c r="B39" s="82"/>
    </row>
    <row r="40" ht="16.5">
      <c r="B40" s="82"/>
    </row>
    <row r="41" ht="16.5">
      <c r="B41" s="82"/>
    </row>
    <row r="42" ht="16.5">
      <c r="B42" s="82"/>
    </row>
    <row r="43" ht="16.5">
      <c r="B43" s="82"/>
    </row>
    <row r="44" ht="16.5">
      <c r="B44" s="82"/>
    </row>
    <row r="45" ht="16.5">
      <c r="B45" s="82"/>
    </row>
    <row r="46" ht="16.5">
      <c r="B46" s="82"/>
    </row>
    <row r="47" ht="16.5">
      <c r="B47" s="82"/>
    </row>
    <row r="48" ht="16.5">
      <c r="B48" s="82"/>
    </row>
    <row r="49" ht="16.5">
      <c r="B49" s="82"/>
    </row>
    <row r="50" ht="16.5">
      <c r="B50" s="82"/>
    </row>
    <row r="51" ht="16.5">
      <c r="B51" s="82"/>
    </row>
    <row r="52" ht="16.5">
      <c r="B52" s="82"/>
    </row>
    <row r="53" ht="16.5">
      <c r="B53" s="82"/>
    </row>
  </sheetData>
  <sheetProtection password="C008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31.421875" style="0" bestFit="1" customWidth="1"/>
    <col min="2" max="3" width="11.7109375" style="0" bestFit="1" customWidth="1"/>
    <col min="4" max="4" width="19.00390625" style="0" bestFit="1" customWidth="1"/>
    <col min="5" max="5" width="11.140625" style="0" bestFit="1" customWidth="1"/>
    <col min="6" max="6" width="9.140625" style="0" hidden="1" customWidth="1"/>
  </cols>
  <sheetData>
    <row r="1" ht="18.75">
      <c r="A1" s="1" t="s">
        <v>0</v>
      </c>
    </row>
    <row r="2" ht="15.75" thickBot="1"/>
    <row r="3" spans="1:6" ht="15">
      <c r="A3" s="11" t="s">
        <v>1</v>
      </c>
      <c r="B3" s="11" t="s">
        <v>2</v>
      </c>
      <c r="C3" s="7"/>
      <c r="D3" s="11" t="s">
        <v>3</v>
      </c>
      <c r="E3" s="7"/>
      <c r="F3" s="7"/>
    </row>
    <row r="4" spans="1:6" ht="15.75" thickBot="1">
      <c r="A4" s="13">
        <f>SUM(Datablad!A5)</f>
        <v>42429</v>
      </c>
      <c r="B4" s="8"/>
      <c r="C4" s="10"/>
      <c r="D4" s="8" t="str">
        <f>T(Datablad!C7)</f>
        <v>Brf.Husbåten</v>
      </c>
      <c r="E4" s="10"/>
      <c r="F4" s="10"/>
    </row>
    <row r="5" spans="1:6" ht="15">
      <c r="A5" s="11" t="s">
        <v>4</v>
      </c>
      <c r="B5" s="6"/>
      <c r="C5" s="6"/>
      <c r="D5" s="6"/>
      <c r="E5" s="7"/>
      <c r="F5" s="7"/>
    </row>
    <row r="6" spans="1:6" ht="15">
      <c r="A6" s="14"/>
      <c r="B6" s="15"/>
      <c r="C6" s="15"/>
      <c r="D6" s="15"/>
      <c r="E6" s="16"/>
      <c r="F6" s="16"/>
    </row>
    <row r="7" spans="1:6" ht="15">
      <c r="A7" s="14"/>
      <c r="B7" s="15"/>
      <c r="C7" s="15"/>
      <c r="D7" s="15"/>
      <c r="E7" s="16"/>
      <c r="F7" s="16"/>
    </row>
    <row r="8" spans="1:6" ht="15.75" thickBot="1">
      <c r="A8" s="8"/>
      <c r="B8" s="9"/>
      <c r="C8" s="9"/>
      <c r="D8" s="9"/>
      <c r="E8" s="10"/>
      <c r="F8" s="10"/>
    </row>
    <row r="22" ht="15.75" thickBot="1"/>
    <row r="23" spans="1:5" ht="15.75" thickBot="1">
      <c r="A23" s="27" t="s">
        <v>64</v>
      </c>
      <c r="B23" s="28" t="s">
        <v>5</v>
      </c>
      <c r="C23" s="29" t="s">
        <v>5</v>
      </c>
      <c r="D23" s="29" t="s">
        <v>6</v>
      </c>
      <c r="E23" s="104" t="s">
        <v>194</v>
      </c>
    </row>
    <row r="24" spans="1:5" ht="15.75" thickBot="1">
      <c r="A24" s="25" t="s">
        <v>7</v>
      </c>
      <c r="B24" s="103" t="s">
        <v>8</v>
      </c>
      <c r="C24" s="30" t="s">
        <v>9</v>
      </c>
      <c r="D24" s="31"/>
      <c r="E24" s="113" t="s">
        <v>193</v>
      </c>
    </row>
    <row r="25" spans="1:5" ht="15">
      <c r="A25" s="102" t="s">
        <v>10</v>
      </c>
      <c r="B25" s="99">
        <v>3</v>
      </c>
      <c r="C25" s="51">
        <v>0</v>
      </c>
      <c r="D25" s="36">
        <f aca="true" t="shared" si="0" ref="D25:D31">SUM(C25/B25)</f>
        <v>0</v>
      </c>
      <c r="E25" s="101">
        <f>SUM('T1-Utemiljö'!F71)</f>
        <v>3</v>
      </c>
    </row>
    <row r="26" spans="1:5" ht="15">
      <c r="A26" s="35" t="s">
        <v>11</v>
      </c>
      <c r="B26" s="99">
        <v>8</v>
      </c>
      <c r="C26" s="17">
        <v>3</v>
      </c>
      <c r="D26" s="36">
        <f t="shared" si="0"/>
        <v>0.375</v>
      </c>
      <c r="E26" s="101">
        <f>SUM('T2-Byggn. utv.'!F71)</f>
        <v>2.625</v>
      </c>
    </row>
    <row r="27" spans="1:5" ht="15">
      <c r="A27" s="35" t="s">
        <v>12</v>
      </c>
      <c r="B27" s="99">
        <v>3</v>
      </c>
      <c r="C27" s="24">
        <v>1</v>
      </c>
      <c r="D27" s="36">
        <f t="shared" si="0"/>
        <v>0.3333333333333333</v>
      </c>
      <c r="E27" s="101">
        <f>SUM('T3-Byggn. inv.'!F71)</f>
        <v>2.75</v>
      </c>
    </row>
    <row r="28" spans="1:5" ht="15">
      <c r="A28" s="35" t="s">
        <v>13</v>
      </c>
      <c r="B28" s="99">
        <v>5</v>
      </c>
      <c r="C28" s="24">
        <v>1</v>
      </c>
      <c r="D28" s="36">
        <f t="shared" si="0"/>
        <v>0.2</v>
      </c>
      <c r="E28" s="101">
        <f>SUM('T4-VVS-Install.'!F71)</f>
        <v>2.8</v>
      </c>
    </row>
    <row r="29" spans="1:5" ht="15">
      <c r="A29" s="35" t="s">
        <v>14</v>
      </c>
      <c r="B29" s="99">
        <v>6</v>
      </c>
      <c r="C29" s="24">
        <v>1</v>
      </c>
      <c r="D29" s="36">
        <f t="shared" si="0"/>
        <v>0.16666666666666666</v>
      </c>
      <c r="E29" s="101">
        <f>SUM('T5-Elsystem'!F71)</f>
        <v>2.8333333333333335</v>
      </c>
    </row>
    <row r="30" spans="1:5" ht="15">
      <c r="A30" s="35" t="s">
        <v>15</v>
      </c>
      <c r="B30" s="99">
        <v>2</v>
      </c>
      <c r="C30" s="24">
        <v>0</v>
      </c>
      <c r="D30" s="36">
        <f t="shared" si="0"/>
        <v>0</v>
      </c>
      <c r="E30" s="101">
        <f>SUM('T6-Tele-Datasystem'!F71)</f>
        <v>4</v>
      </c>
    </row>
    <row r="31" spans="1:5" ht="15">
      <c r="A31" s="35" t="s">
        <v>16</v>
      </c>
      <c r="B31" s="99">
        <v>1</v>
      </c>
      <c r="C31" s="24">
        <v>0</v>
      </c>
      <c r="D31" s="36">
        <f t="shared" si="0"/>
        <v>0</v>
      </c>
      <c r="E31" s="101">
        <f>SUM('T7-Styr-&amp;Övervakn.system'!F71)</f>
        <v>4</v>
      </c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</sheetData>
  <sheetProtection password="C008" sheet="1"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57">
      <selection activeCell="B77" sqref="B77"/>
    </sheetView>
  </sheetViews>
  <sheetFormatPr defaultColWidth="9.140625" defaultRowHeight="15"/>
  <cols>
    <col min="1" max="1" width="10.421875" style="0" bestFit="1" customWidth="1"/>
    <col min="5" max="5" width="5.00390625" style="0" customWidth="1"/>
    <col min="6" max="6" width="11.7109375" style="0" bestFit="1" customWidth="1"/>
    <col min="7" max="7" width="11.8515625" style="0" customWidth="1"/>
    <col min="8" max="8" width="8.140625" style="0" customWidth="1"/>
    <col min="9" max="9" width="11.57421875" style="0" customWidth="1"/>
    <col min="10" max="10" width="9.140625" style="0" hidden="1" customWidth="1"/>
  </cols>
  <sheetData>
    <row r="1" spans="1:7" ht="19.5" thickBot="1">
      <c r="A1" s="1" t="s">
        <v>17</v>
      </c>
      <c r="G1" s="1" t="s">
        <v>18</v>
      </c>
    </row>
    <row r="2" spans="1:9" ht="15.75">
      <c r="A2" s="11" t="s">
        <v>19</v>
      </c>
      <c r="B2" s="6"/>
      <c r="C2" s="6"/>
      <c r="D2" s="6"/>
      <c r="E2" s="6"/>
      <c r="F2" s="6"/>
      <c r="G2" s="6"/>
      <c r="H2" s="6"/>
      <c r="I2" s="45" t="s">
        <v>49</v>
      </c>
    </row>
    <row r="3" spans="1:9" ht="16.5" thickBot="1">
      <c r="A3" s="12" t="s">
        <v>84</v>
      </c>
      <c r="B3" s="9"/>
      <c r="C3" s="9"/>
      <c r="D3" s="9"/>
      <c r="E3" s="9"/>
      <c r="F3" s="9"/>
      <c r="G3" s="9"/>
      <c r="H3" s="9"/>
      <c r="I3" s="46"/>
    </row>
    <row r="4" ht="15.75" thickBot="1"/>
    <row r="5" spans="1:10" ht="15.75" thickBot="1">
      <c r="A5" s="11" t="s">
        <v>34</v>
      </c>
      <c r="B5" s="7"/>
      <c r="C5" s="11" t="s">
        <v>20</v>
      </c>
      <c r="D5" s="6"/>
      <c r="E5" s="7"/>
      <c r="F5" s="11" t="s">
        <v>21</v>
      </c>
      <c r="G5" s="6"/>
      <c r="H5" s="40" t="s">
        <v>207</v>
      </c>
      <c r="I5" s="147" t="s">
        <v>43</v>
      </c>
      <c r="J5" s="7"/>
    </row>
    <row r="6" spans="1:10" ht="15.75" thickBot="1">
      <c r="A6" s="8" t="str">
        <f>T(Datablad!C7)</f>
        <v>Brf.Husbåten</v>
      </c>
      <c r="B6" s="10"/>
      <c r="C6" s="8"/>
      <c r="D6" s="9"/>
      <c r="E6" s="10"/>
      <c r="F6" s="8" t="str">
        <f>T(Datablad!C9)</f>
        <v>Fleminggatan 30-32</v>
      </c>
      <c r="G6" s="10"/>
      <c r="H6" s="37" t="str">
        <f>T(Datablad!C10)</f>
        <v>112 32</v>
      </c>
      <c r="I6" s="37" t="str">
        <f>T(Datablad!C11)</f>
        <v>Stockholm</v>
      </c>
      <c r="J6" s="10"/>
    </row>
    <row r="7" spans="1:10" ht="15.75" thickBot="1">
      <c r="A7" s="11" t="s">
        <v>23</v>
      </c>
      <c r="B7" s="6"/>
      <c r="C7" s="6"/>
      <c r="D7" s="6"/>
      <c r="E7" s="7"/>
      <c r="F7" s="11" t="s">
        <v>24</v>
      </c>
      <c r="G7" s="7"/>
      <c r="H7" s="40" t="s">
        <v>207</v>
      </c>
      <c r="I7" s="147" t="s">
        <v>43</v>
      </c>
      <c r="J7" s="7"/>
    </row>
    <row r="8" spans="1:10" ht="15.75" thickBot="1">
      <c r="A8" s="8" t="str">
        <f>T(Datablad!C7)</f>
        <v>Brf.Husbåten</v>
      </c>
      <c r="B8" s="9"/>
      <c r="C8" s="9"/>
      <c r="D8" s="9"/>
      <c r="E8" s="10"/>
      <c r="F8" s="8" t="str">
        <f>T(Datablad!C9)</f>
        <v>Fleminggatan 30-32</v>
      </c>
      <c r="G8" s="10"/>
      <c r="H8" s="37" t="str">
        <f>T(Datablad!C10)</f>
        <v>112 32</v>
      </c>
      <c r="I8" s="37" t="str">
        <f>T(Datablad!C11)</f>
        <v>Stockholm</v>
      </c>
      <c r="J8" s="16"/>
    </row>
    <row r="9" spans="1:10" ht="15">
      <c r="A9" s="11" t="s">
        <v>25</v>
      </c>
      <c r="B9" s="6"/>
      <c r="C9" s="6"/>
      <c r="D9" s="6"/>
      <c r="E9" s="7"/>
      <c r="F9" s="11" t="s">
        <v>24</v>
      </c>
      <c r="G9" s="7"/>
      <c r="H9" s="11" t="s">
        <v>22</v>
      </c>
      <c r="I9" s="7"/>
      <c r="J9" s="16"/>
    </row>
    <row r="10" spans="1:10" ht="15.75" thickBot="1">
      <c r="A10" s="8"/>
      <c r="B10" s="9"/>
      <c r="C10" s="9"/>
      <c r="D10" s="9"/>
      <c r="E10" s="10"/>
      <c r="F10" s="8"/>
      <c r="G10" s="10"/>
      <c r="H10" s="8" t="s">
        <v>94</v>
      </c>
      <c r="I10" s="10"/>
      <c r="J10" s="10"/>
    </row>
    <row r="11" spans="1:9" ht="15">
      <c r="A11" s="11" t="s">
        <v>26</v>
      </c>
      <c r="B11" s="6"/>
      <c r="C11" s="6"/>
      <c r="D11" s="6"/>
      <c r="E11" s="7"/>
      <c r="F11" s="11" t="s">
        <v>27</v>
      </c>
      <c r="G11" s="7"/>
      <c r="H11" s="11" t="s">
        <v>28</v>
      </c>
      <c r="I11" s="7"/>
    </row>
    <row r="12" spans="1:9" ht="15.75" thickBot="1">
      <c r="A12" s="8" t="str">
        <f>T(Datablad!C7)</f>
        <v>Brf.Husbåten</v>
      </c>
      <c r="B12" s="9"/>
      <c r="C12" s="9"/>
      <c r="D12" s="9"/>
      <c r="E12" s="10"/>
      <c r="F12" s="8"/>
      <c r="G12" s="10"/>
      <c r="H12" s="9"/>
      <c r="I12" s="10"/>
    </row>
    <row r="13" spans="1:9" ht="15">
      <c r="A13" s="11" t="s">
        <v>29</v>
      </c>
      <c r="B13" s="7"/>
      <c r="C13" s="11" t="s">
        <v>30</v>
      </c>
      <c r="D13" s="6"/>
      <c r="E13" s="7"/>
      <c r="F13" s="38" t="s">
        <v>31</v>
      </c>
      <c r="G13" s="38" t="s">
        <v>32</v>
      </c>
      <c r="H13" s="11" t="s">
        <v>33</v>
      </c>
      <c r="I13" s="7"/>
    </row>
    <row r="14" spans="1:9" ht="15.75" thickBot="1">
      <c r="A14" s="8" t="str">
        <f>T(Datablad!C7)</f>
        <v>Brf.Husbåten</v>
      </c>
      <c r="B14" s="10"/>
      <c r="C14" s="71"/>
      <c r="D14" s="9"/>
      <c r="E14" s="10"/>
      <c r="F14" s="37" t="str">
        <f>T(Datablad!C13)</f>
        <v>3142 kvm</v>
      </c>
      <c r="G14" s="10" t="str">
        <f>T(Datablad!C14)</f>
        <v>34 lgh</v>
      </c>
      <c r="H14" s="9" t="str">
        <f>T(Datablad!C17)</f>
        <v>0 st</v>
      </c>
      <c r="I14" s="10"/>
    </row>
    <row r="15" ht="15.75" thickBot="1">
      <c r="A15" s="39" t="s">
        <v>17</v>
      </c>
    </row>
    <row r="16" spans="1:9" ht="15.75" thickBot="1">
      <c r="A16" s="40" t="s">
        <v>93</v>
      </c>
      <c r="B16" s="4"/>
      <c r="C16" s="40"/>
      <c r="D16" s="41" t="s">
        <v>35</v>
      </c>
      <c r="E16" s="4"/>
      <c r="F16" s="3"/>
      <c r="G16" s="41" t="s">
        <v>36</v>
      </c>
      <c r="H16" s="3"/>
      <c r="I16" s="4"/>
    </row>
    <row r="17" spans="1:9" ht="15">
      <c r="A17" s="5"/>
      <c r="B17" s="7"/>
      <c r="C17" s="44"/>
      <c r="D17" s="6"/>
      <c r="E17" s="7"/>
      <c r="F17" s="6"/>
      <c r="G17" s="6"/>
      <c r="H17" s="6"/>
      <c r="I17" s="7"/>
    </row>
    <row r="18" spans="1:9" ht="15.75" thickBot="1">
      <c r="A18" s="8"/>
      <c r="B18" s="10"/>
      <c r="C18" s="8"/>
      <c r="D18" s="9"/>
      <c r="E18" s="10"/>
      <c r="F18" s="9"/>
      <c r="G18" s="9"/>
      <c r="H18" s="9"/>
      <c r="I18" s="10"/>
    </row>
    <row r="19" ht="15.75" thickBot="1"/>
    <row r="20" spans="1:9" ht="15.75" thickBot="1">
      <c r="A20" s="2"/>
      <c r="B20" s="3"/>
      <c r="C20" s="3"/>
      <c r="D20" s="41" t="s">
        <v>149</v>
      </c>
      <c r="E20" s="3"/>
      <c r="F20" s="3"/>
      <c r="G20" s="3"/>
      <c r="H20" s="3"/>
      <c r="I20" s="4"/>
    </row>
    <row r="21" spans="1:9" ht="15">
      <c r="A21" s="5" t="s">
        <v>245</v>
      </c>
      <c r="B21" s="6" t="s">
        <v>247</v>
      </c>
      <c r="C21" s="6"/>
      <c r="D21" s="6"/>
      <c r="E21" s="6"/>
      <c r="F21" s="6"/>
      <c r="G21" s="6"/>
      <c r="H21" s="6"/>
      <c r="I21" s="7"/>
    </row>
    <row r="22" spans="1:9" ht="15">
      <c r="A22" s="14" t="s">
        <v>246</v>
      </c>
      <c r="B22" s="15" t="s">
        <v>248</v>
      </c>
      <c r="C22" s="15"/>
      <c r="D22" s="15"/>
      <c r="E22" s="15"/>
      <c r="F22" s="15"/>
      <c r="G22" s="15"/>
      <c r="H22" s="15"/>
      <c r="I22" s="16"/>
    </row>
    <row r="23" spans="1:9" ht="15">
      <c r="A23" s="14" t="s">
        <v>94</v>
      </c>
      <c r="B23" s="15" t="s">
        <v>94</v>
      </c>
      <c r="C23" s="15"/>
      <c r="D23" s="15"/>
      <c r="E23" s="15"/>
      <c r="F23" s="15"/>
      <c r="G23" s="15"/>
      <c r="H23" s="15"/>
      <c r="I23" s="16"/>
    </row>
    <row r="24" spans="1:9" ht="15">
      <c r="A24" s="14"/>
      <c r="B24" s="15"/>
      <c r="C24" s="15"/>
      <c r="D24" s="15"/>
      <c r="E24" s="15"/>
      <c r="F24" s="15"/>
      <c r="G24" s="15"/>
      <c r="H24" s="15"/>
      <c r="I24" s="16"/>
    </row>
    <row r="25" spans="1:9" ht="15">
      <c r="A25" s="14"/>
      <c r="B25" s="15"/>
      <c r="C25" s="15"/>
      <c r="D25" s="15"/>
      <c r="E25" s="15"/>
      <c r="F25" s="15"/>
      <c r="G25" s="15"/>
      <c r="H25" s="15"/>
      <c r="I25" s="16"/>
    </row>
    <row r="26" spans="1:9" ht="15">
      <c r="A26" s="14"/>
      <c r="B26" s="15"/>
      <c r="C26" s="15"/>
      <c r="D26" s="15"/>
      <c r="E26" s="15"/>
      <c r="F26" s="15"/>
      <c r="G26" s="15"/>
      <c r="H26" s="15"/>
      <c r="I26" s="16"/>
    </row>
    <row r="27" spans="1:9" ht="15">
      <c r="A27" s="14"/>
      <c r="B27" s="15"/>
      <c r="C27" s="15"/>
      <c r="D27" s="15"/>
      <c r="E27" s="15"/>
      <c r="F27" s="15"/>
      <c r="G27" s="15"/>
      <c r="H27" s="15"/>
      <c r="I27" s="16"/>
    </row>
    <row r="28" spans="1:9" ht="1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15">
      <c r="A29" s="14"/>
      <c r="B29" s="15"/>
      <c r="C29" s="15"/>
      <c r="D29" s="15"/>
      <c r="E29" s="15"/>
      <c r="F29" s="15"/>
      <c r="G29" s="15"/>
      <c r="H29" s="15"/>
      <c r="I29" s="16"/>
    </row>
    <row r="30" spans="1:9" ht="15">
      <c r="A30" s="14"/>
      <c r="B30" s="15"/>
      <c r="C30" s="15"/>
      <c r="D30" s="15"/>
      <c r="E30" s="15"/>
      <c r="F30" s="15"/>
      <c r="G30" s="15"/>
      <c r="H30" s="15"/>
      <c r="I30" s="16"/>
    </row>
    <row r="31" spans="1:9" ht="15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5.75" thickBot="1">
      <c r="A42" s="8"/>
      <c r="B42" s="9"/>
      <c r="C42" s="9"/>
      <c r="D42" s="9"/>
      <c r="E42" s="9"/>
      <c r="F42" s="9"/>
      <c r="G42" s="9"/>
      <c r="H42" s="9"/>
      <c r="I42" s="10"/>
    </row>
    <row r="43" ht="15.75" thickBot="1"/>
    <row r="44" spans="1:9" ht="15">
      <c r="A44" s="11" t="s">
        <v>37</v>
      </c>
      <c r="B44" s="6"/>
      <c r="C44" s="7"/>
      <c r="D44" s="11" t="s">
        <v>45</v>
      </c>
      <c r="E44" s="6"/>
      <c r="F44" s="7"/>
      <c r="G44" s="11" t="s">
        <v>28</v>
      </c>
      <c r="H44" s="6"/>
      <c r="I44" s="7"/>
    </row>
    <row r="45" spans="1:9" ht="15.75" thickBot="1">
      <c r="A45" s="8"/>
      <c r="B45" s="9"/>
      <c r="C45" s="10"/>
      <c r="D45" s="12" t="s">
        <v>47</v>
      </c>
      <c r="E45" s="9"/>
      <c r="F45" s="10"/>
      <c r="G45" s="42" t="s">
        <v>46</v>
      </c>
      <c r="H45" s="15"/>
      <c r="I45" s="16"/>
    </row>
    <row r="46" spans="1:9" ht="15">
      <c r="A46" s="11" t="s">
        <v>38</v>
      </c>
      <c r="B46" s="6"/>
      <c r="C46" s="7"/>
      <c r="D46" s="11" t="s">
        <v>24</v>
      </c>
      <c r="E46" s="6"/>
      <c r="F46" s="7"/>
      <c r="G46" s="11" t="s">
        <v>41</v>
      </c>
      <c r="H46" s="11" t="s">
        <v>43</v>
      </c>
      <c r="I46" s="7"/>
    </row>
    <row r="47" spans="1:9" ht="15.75" thickBot="1">
      <c r="A47" s="12" t="s">
        <v>39</v>
      </c>
      <c r="B47" s="9"/>
      <c r="C47" s="10"/>
      <c r="D47" s="12" t="s">
        <v>40</v>
      </c>
      <c r="E47" s="9"/>
      <c r="F47" s="10"/>
      <c r="G47" s="12" t="s">
        <v>42</v>
      </c>
      <c r="H47" s="12" t="s">
        <v>44</v>
      </c>
      <c r="I47" s="10"/>
    </row>
    <row r="48" spans="1:9" ht="15">
      <c r="A48" s="11"/>
      <c r="B48" s="6"/>
      <c r="C48" s="6"/>
      <c r="D48" s="6"/>
      <c r="E48" s="6"/>
      <c r="F48" s="6"/>
      <c r="G48" s="11" t="s">
        <v>48</v>
      </c>
      <c r="H48" s="15"/>
      <c r="I48" s="16"/>
    </row>
    <row r="49" spans="1:9" ht="15.75" thickBot="1">
      <c r="A49" s="8"/>
      <c r="B49" s="9"/>
      <c r="C49" s="9"/>
      <c r="D49" s="9"/>
      <c r="E49" s="9"/>
      <c r="F49" s="9"/>
      <c r="G49" s="8"/>
      <c r="H49" s="9"/>
      <c r="I49" s="10"/>
    </row>
    <row r="50" spans="1:7" ht="19.5" thickBot="1">
      <c r="A50" s="1" t="s">
        <v>50</v>
      </c>
      <c r="G50" s="1" t="s">
        <v>18</v>
      </c>
    </row>
    <row r="51" spans="1:9" ht="15.75">
      <c r="A51" s="11" t="s">
        <v>19</v>
      </c>
      <c r="B51" s="6"/>
      <c r="C51" s="6"/>
      <c r="D51" s="6"/>
      <c r="E51" s="6"/>
      <c r="F51" s="6"/>
      <c r="G51" s="6"/>
      <c r="H51" s="6"/>
      <c r="I51" s="45" t="s">
        <v>51</v>
      </c>
    </row>
    <row r="52" spans="1:9" ht="16.5" thickBot="1">
      <c r="A52" s="12" t="s">
        <v>84</v>
      </c>
      <c r="B52" s="9"/>
      <c r="C52" s="9"/>
      <c r="D52" s="9"/>
      <c r="E52" s="9"/>
      <c r="F52" s="9"/>
      <c r="G52" s="9"/>
      <c r="H52" s="9"/>
      <c r="I52" s="46"/>
    </row>
    <row r="53" ht="15.75" thickBot="1"/>
    <row r="54" spans="1:9" ht="15">
      <c r="A54" s="11" t="s">
        <v>34</v>
      </c>
      <c r="B54" s="7"/>
      <c r="C54" s="11" t="s">
        <v>20</v>
      </c>
      <c r="D54" s="6"/>
      <c r="E54" s="7"/>
      <c r="F54" s="11" t="s">
        <v>52</v>
      </c>
      <c r="G54" s="7"/>
      <c r="H54" s="11" t="s">
        <v>53</v>
      </c>
      <c r="I54" s="7"/>
    </row>
    <row r="55" spans="1:9" ht="15.75" thickBot="1">
      <c r="A55" s="13"/>
      <c r="B55" s="10"/>
      <c r="C55" s="8"/>
      <c r="D55" s="9"/>
      <c r="E55" s="10"/>
      <c r="F55" s="8"/>
      <c r="G55" s="10"/>
      <c r="H55" s="9"/>
      <c r="I55" s="10"/>
    </row>
    <row r="56" spans="1:9" ht="15.75" thickBot="1">
      <c r="A56" s="47"/>
      <c r="B56" s="48"/>
      <c r="C56" s="6"/>
      <c r="D56" s="6"/>
      <c r="E56" s="6"/>
      <c r="F56" s="6"/>
      <c r="G56" s="6"/>
      <c r="H56" s="6"/>
      <c r="I56" s="7"/>
    </row>
    <row r="57" spans="1:9" ht="15">
      <c r="A57" s="11" t="s">
        <v>54</v>
      </c>
      <c r="B57" s="7"/>
      <c r="C57" s="15"/>
      <c r="D57" s="15"/>
      <c r="E57" s="15"/>
      <c r="F57" s="43"/>
      <c r="G57" s="43"/>
      <c r="H57" s="43"/>
      <c r="I57" s="49" t="s">
        <v>55</v>
      </c>
    </row>
    <row r="58" spans="1:9" ht="15.75" thickBot="1">
      <c r="A58" s="8"/>
      <c r="B58" s="10"/>
      <c r="C58" s="15"/>
      <c r="D58" s="15"/>
      <c r="E58" s="43" t="s">
        <v>56</v>
      </c>
      <c r="F58" s="43"/>
      <c r="G58" s="15"/>
      <c r="H58" s="15"/>
      <c r="I58" s="16"/>
    </row>
    <row r="59" spans="1:9" ht="15">
      <c r="A59" s="14"/>
      <c r="B59" s="15"/>
      <c r="C59" s="15"/>
      <c r="D59" s="15"/>
      <c r="E59" s="43"/>
      <c r="F59" s="43"/>
      <c r="G59" s="43" t="s">
        <v>57</v>
      </c>
      <c r="H59" s="15"/>
      <c r="I59" s="16"/>
    </row>
    <row r="60" spans="1:9" ht="15.75" thickBot="1">
      <c r="A60" s="39" t="s">
        <v>63</v>
      </c>
      <c r="B60" s="15"/>
      <c r="C60" s="15"/>
      <c r="D60" s="43"/>
      <c r="E60" s="43"/>
      <c r="F60" s="43"/>
      <c r="G60" s="43" t="s">
        <v>58</v>
      </c>
      <c r="H60" s="15"/>
      <c r="I60" s="16"/>
    </row>
    <row r="61" spans="1:9" ht="15.75" thickBot="1">
      <c r="A61" s="11" t="s">
        <v>59</v>
      </c>
      <c r="B61" s="6"/>
      <c r="C61" s="6"/>
      <c r="D61" s="6"/>
      <c r="E61" s="6" t="s">
        <v>94</v>
      </c>
      <c r="F61" s="72" t="s">
        <v>100</v>
      </c>
      <c r="G61" s="6" t="s">
        <v>62</v>
      </c>
      <c r="H61" s="72" t="s">
        <v>61</v>
      </c>
      <c r="I61" s="56" t="s">
        <v>60</v>
      </c>
    </row>
    <row r="62" spans="1:9" ht="15">
      <c r="A62" s="52" t="s">
        <v>161</v>
      </c>
      <c r="B62" s="53"/>
      <c r="C62" s="53"/>
      <c r="D62" s="53"/>
      <c r="E62" s="53"/>
      <c r="F62" s="77">
        <v>3</v>
      </c>
      <c r="G62" s="18"/>
      <c r="H62" s="18"/>
      <c r="I62" s="19">
        <f>SUM(G62+H62)</f>
        <v>0</v>
      </c>
    </row>
    <row r="63" spans="1:9" ht="15">
      <c r="A63" s="35" t="s">
        <v>162</v>
      </c>
      <c r="B63" s="32"/>
      <c r="C63" s="32"/>
      <c r="D63" s="32"/>
      <c r="E63" s="32"/>
      <c r="F63" s="78">
        <v>3</v>
      </c>
      <c r="G63" s="17"/>
      <c r="H63" s="17"/>
      <c r="I63" s="20">
        <f>SUM(G63+H63)</f>
        <v>0</v>
      </c>
    </row>
    <row r="64" spans="1:9" ht="15">
      <c r="A64" s="35" t="s">
        <v>163</v>
      </c>
      <c r="B64" s="32"/>
      <c r="C64" s="32"/>
      <c r="D64" s="32"/>
      <c r="E64" s="32"/>
      <c r="F64" s="78">
        <v>3</v>
      </c>
      <c r="G64" s="17"/>
      <c r="H64" s="17"/>
      <c r="I64" s="20">
        <f>SUM(G64+H64)</f>
        <v>0</v>
      </c>
    </row>
    <row r="65" spans="1:9" ht="15">
      <c r="A65" s="35" t="s">
        <v>164</v>
      </c>
      <c r="B65" s="32"/>
      <c r="C65" s="32"/>
      <c r="D65" s="32"/>
      <c r="E65" s="32"/>
      <c r="F65" s="78">
        <v>3</v>
      </c>
      <c r="G65" s="17"/>
      <c r="H65" s="17"/>
      <c r="I65" s="20">
        <f>SUM(G65+H65)</f>
        <v>0</v>
      </c>
    </row>
    <row r="66" spans="1:9" ht="15">
      <c r="A66" s="35" t="s">
        <v>165</v>
      </c>
      <c r="B66" s="32"/>
      <c r="C66" s="32"/>
      <c r="D66" s="32"/>
      <c r="E66" s="32"/>
      <c r="F66" s="78">
        <v>3</v>
      </c>
      <c r="G66" s="17"/>
      <c r="H66" s="17"/>
      <c r="I66" s="20">
        <f aca="true" t="shared" si="0" ref="I66:I71">SUM(G66+H66)</f>
        <v>0</v>
      </c>
    </row>
    <row r="67" spans="1:9" ht="15">
      <c r="A67" s="35" t="s">
        <v>166</v>
      </c>
      <c r="B67" s="32"/>
      <c r="C67" s="32"/>
      <c r="D67" s="32"/>
      <c r="E67" s="32"/>
      <c r="F67" s="78">
        <v>3</v>
      </c>
      <c r="G67" s="17"/>
      <c r="H67" s="17"/>
      <c r="I67" s="20">
        <f t="shared" si="0"/>
        <v>0</v>
      </c>
    </row>
    <row r="68" spans="1:9" ht="15">
      <c r="A68" s="35"/>
      <c r="B68" s="32"/>
      <c r="C68" s="32"/>
      <c r="D68" s="32"/>
      <c r="E68" s="32"/>
      <c r="F68" s="78" t="s">
        <v>94</v>
      </c>
      <c r="G68" s="17"/>
      <c r="H68" s="17"/>
      <c r="I68" s="20">
        <f t="shared" si="0"/>
        <v>0</v>
      </c>
    </row>
    <row r="69" spans="1:9" ht="15">
      <c r="A69" s="35"/>
      <c r="B69" s="32"/>
      <c r="C69" s="32"/>
      <c r="D69" s="32"/>
      <c r="E69" s="32"/>
      <c r="F69" s="17"/>
      <c r="G69" s="24"/>
      <c r="H69" s="17"/>
      <c r="I69" s="20">
        <f t="shared" si="0"/>
        <v>0</v>
      </c>
    </row>
    <row r="70" spans="1:9" ht="15.75" thickBot="1">
      <c r="A70" s="73"/>
      <c r="B70" s="34"/>
      <c r="C70" s="34"/>
      <c r="D70" s="34"/>
      <c r="E70" s="34"/>
      <c r="F70" s="55"/>
      <c r="G70" s="17"/>
      <c r="H70" s="17"/>
      <c r="I70" s="20">
        <f t="shared" si="0"/>
        <v>0</v>
      </c>
    </row>
    <row r="71" spans="1:9" ht="15.75" thickBot="1">
      <c r="A71" s="8"/>
      <c r="B71" s="9"/>
      <c r="C71" s="9"/>
      <c r="D71" s="9"/>
      <c r="E71" s="9"/>
      <c r="F71" s="106">
        <f>SUM(F62:F70)/6</f>
        <v>3</v>
      </c>
      <c r="G71" s="105"/>
      <c r="H71" s="21"/>
      <c r="I71" s="22">
        <f t="shared" si="0"/>
        <v>0</v>
      </c>
    </row>
    <row r="72" spans="1:9" ht="15">
      <c r="A72" s="15"/>
      <c r="B72" s="15"/>
      <c r="C72" s="15"/>
      <c r="D72" s="43" t="s">
        <v>66</v>
      </c>
      <c r="E72" s="15"/>
      <c r="F72" s="15"/>
      <c r="G72" s="15"/>
      <c r="H72" s="15"/>
      <c r="I72" s="15"/>
    </row>
    <row r="73" spans="1:9" ht="15.75" thickBot="1">
      <c r="A73" s="12" t="s">
        <v>64</v>
      </c>
      <c r="B73" s="15"/>
      <c r="C73" s="15"/>
      <c r="D73" s="43" t="s">
        <v>95</v>
      </c>
      <c r="E73" s="15"/>
      <c r="F73" s="15"/>
      <c r="G73" s="15"/>
      <c r="H73" s="15"/>
      <c r="I73" s="15"/>
    </row>
    <row r="74" spans="1:9" ht="15.75" thickBot="1">
      <c r="A74" s="58" t="s">
        <v>65</v>
      </c>
      <c r="B74" s="59"/>
      <c r="C74" s="60"/>
      <c r="D74" s="60"/>
      <c r="E74" s="60"/>
      <c r="F74" s="60"/>
      <c r="G74" s="58" t="s">
        <v>151</v>
      </c>
      <c r="H74" s="61" t="s">
        <v>157</v>
      </c>
      <c r="I74" s="62" t="s">
        <v>160</v>
      </c>
    </row>
    <row r="75" spans="1:9" ht="15">
      <c r="A75" s="50"/>
      <c r="B75" s="6"/>
      <c r="C75" s="6"/>
      <c r="D75" s="6"/>
      <c r="E75" s="6"/>
      <c r="F75" s="6"/>
      <c r="G75" s="63"/>
      <c r="H75" s="51"/>
      <c r="I75" s="7"/>
    </row>
    <row r="76" spans="1:9" ht="15">
      <c r="A76" s="23"/>
      <c r="B76" s="34"/>
      <c r="C76" s="34"/>
      <c r="D76" s="34"/>
      <c r="E76" s="34"/>
      <c r="F76" s="34"/>
      <c r="G76" s="33"/>
      <c r="H76" s="24"/>
      <c r="I76" s="65" t="s">
        <v>94</v>
      </c>
    </row>
    <row r="77" spans="1:9" ht="15">
      <c r="A77" s="64"/>
      <c r="B77" s="54"/>
      <c r="C77" s="54"/>
      <c r="D77" s="54"/>
      <c r="E77" s="54"/>
      <c r="F77" s="54"/>
      <c r="G77" s="57"/>
      <c r="H77" s="55"/>
      <c r="I77" s="67"/>
    </row>
    <row r="78" spans="1:12" ht="15">
      <c r="A78" s="23" t="s">
        <v>94</v>
      </c>
      <c r="B78" s="34" t="s">
        <v>94</v>
      </c>
      <c r="C78" s="34"/>
      <c r="D78" s="34"/>
      <c r="E78" s="34"/>
      <c r="F78" s="34"/>
      <c r="G78" s="33"/>
      <c r="H78" s="24"/>
      <c r="I78" s="65" t="s">
        <v>94</v>
      </c>
      <c r="L78" t="s">
        <v>94</v>
      </c>
    </row>
    <row r="79" spans="1:9" ht="15">
      <c r="A79" s="64"/>
      <c r="B79" s="54"/>
      <c r="C79" s="54"/>
      <c r="D79" s="54"/>
      <c r="E79" s="54"/>
      <c r="F79" s="54"/>
      <c r="G79" s="57"/>
      <c r="H79" s="55"/>
      <c r="I79" s="67"/>
    </row>
    <row r="80" spans="1:9" ht="15">
      <c r="A80" s="64"/>
      <c r="B80" s="34"/>
      <c r="C80" s="34"/>
      <c r="D80" s="34"/>
      <c r="E80" s="34"/>
      <c r="F80" s="34"/>
      <c r="G80" s="33"/>
      <c r="H80" s="24"/>
      <c r="I80" s="65"/>
    </row>
    <row r="81" spans="1:9" ht="15">
      <c r="A81" s="66"/>
      <c r="B81" s="54"/>
      <c r="C81" s="54"/>
      <c r="D81" s="54"/>
      <c r="E81" s="54"/>
      <c r="F81" s="54"/>
      <c r="G81" s="57"/>
      <c r="H81" s="55"/>
      <c r="I81" s="67"/>
    </row>
    <row r="82" spans="1:9" ht="15">
      <c r="A82" s="23"/>
      <c r="B82" s="34"/>
      <c r="C82" s="34"/>
      <c r="D82" s="34"/>
      <c r="E82" s="34"/>
      <c r="F82" s="34"/>
      <c r="G82" s="33"/>
      <c r="H82" s="24"/>
      <c r="I82" s="65"/>
    </row>
    <row r="83" spans="1:9" ht="15">
      <c r="A83" s="64"/>
      <c r="B83" s="54"/>
      <c r="C83" s="54"/>
      <c r="D83" s="54"/>
      <c r="E83" s="54"/>
      <c r="F83" s="54"/>
      <c r="G83" s="57"/>
      <c r="H83" s="55"/>
      <c r="I83" s="67"/>
    </row>
    <row r="84" spans="1:9" ht="15">
      <c r="A84" s="64"/>
      <c r="B84" s="34"/>
      <c r="C84" s="34"/>
      <c r="D84" s="34"/>
      <c r="E84" s="34"/>
      <c r="F84" s="34"/>
      <c r="G84" s="33"/>
      <c r="H84" s="24"/>
      <c r="I84" s="65"/>
    </row>
    <row r="85" spans="1:9" ht="15">
      <c r="A85" s="66"/>
      <c r="B85" s="54"/>
      <c r="C85" s="54"/>
      <c r="D85" s="54"/>
      <c r="E85" s="54"/>
      <c r="F85" s="54"/>
      <c r="G85" s="57"/>
      <c r="H85" s="55"/>
      <c r="I85" s="67"/>
    </row>
    <row r="86" spans="1:9" ht="15">
      <c r="A86" s="23"/>
      <c r="B86" s="34"/>
      <c r="C86" s="34"/>
      <c r="D86" s="34"/>
      <c r="E86" s="34"/>
      <c r="F86" s="34"/>
      <c r="G86" s="33"/>
      <c r="H86" s="24"/>
      <c r="I86" s="65"/>
    </row>
    <row r="87" spans="1:9" ht="15">
      <c r="A87" s="64"/>
      <c r="B87" s="54"/>
      <c r="C87" s="54"/>
      <c r="D87" s="54"/>
      <c r="E87" s="54"/>
      <c r="F87" s="54"/>
      <c r="G87" s="57"/>
      <c r="H87" s="55"/>
      <c r="I87" s="67"/>
    </row>
    <row r="88" spans="1:9" ht="15">
      <c r="A88" s="64"/>
      <c r="B88" s="34"/>
      <c r="C88" s="34"/>
      <c r="D88" s="34"/>
      <c r="E88" s="34"/>
      <c r="F88" s="34"/>
      <c r="G88" s="33"/>
      <c r="H88" s="24"/>
      <c r="I88" s="65"/>
    </row>
    <row r="89" spans="1:9" ht="15">
      <c r="A89" s="66"/>
      <c r="B89" s="54"/>
      <c r="C89" s="54"/>
      <c r="D89" s="54"/>
      <c r="E89" s="54"/>
      <c r="F89" s="54"/>
      <c r="G89" s="57"/>
      <c r="H89" s="55"/>
      <c r="I89" s="67"/>
    </row>
    <row r="90" spans="1:9" ht="15">
      <c r="A90" s="23"/>
      <c r="B90" s="34"/>
      <c r="C90" s="34"/>
      <c r="D90" s="34"/>
      <c r="E90" s="34"/>
      <c r="F90" s="34"/>
      <c r="G90" s="33"/>
      <c r="H90" s="24"/>
      <c r="I90" s="65"/>
    </row>
    <row r="91" spans="1:9" ht="15">
      <c r="A91" s="64"/>
      <c r="B91" s="54"/>
      <c r="C91" s="54"/>
      <c r="D91" s="54"/>
      <c r="E91" s="54"/>
      <c r="F91" s="54"/>
      <c r="G91" s="57"/>
      <c r="H91" s="55"/>
      <c r="I91" s="67"/>
    </row>
    <row r="92" spans="1:9" ht="15">
      <c r="A92" s="64"/>
      <c r="B92" s="34"/>
      <c r="C92" s="34"/>
      <c r="D92" s="34"/>
      <c r="E92" s="34"/>
      <c r="F92" s="34"/>
      <c r="G92" s="33"/>
      <c r="H92" s="24"/>
      <c r="I92" s="65"/>
    </row>
    <row r="93" spans="1:9" ht="15">
      <c r="A93" s="66"/>
      <c r="B93" s="54"/>
      <c r="C93" s="54"/>
      <c r="D93" s="54"/>
      <c r="E93" s="54"/>
      <c r="F93" s="54"/>
      <c r="G93" s="57"/>
      <c r="H93" s="55"/>
      <c r="I93" s="67"/>
    </row>
    <row r="94" spans="1:9" ht="15">
      <c r="A94" s="23"/>
      <c r="B94" s="34"/>
      <c r="C94" s="34"/>
      <c r="D94" s="34"/>
      <c r="E94" s="34"/>
      <c r="F94" s="34"/>
      <c r="G94" s="33"/>
      <c r="H94" s="24"/>
      <c r="I94" s="65"/>
    </row>
    <row r="95" spans="1:9" ht="15">
      <c r="A95" s="66"/>
      <c r="B95" s="54"/>
      <c r="C95" s="54"/>
      <c r="D95" s="54"/>
      <c r="E95" s="54"/>
      <c r="F95" s="54"/>
      <c r="G95" s="57"/>
      <c r="H95" s="55"/>
      <c r="I95" s="67"/>
    </row>
    <row r="96" spans="1:9" ht="15">
      <c r="A96" s="23"/>
      <c r="B96" s="34"/>
      <c r="C96" s="34"/>
      <c r="D96" s="34"/>
      <c r="E96" s="34"/>
      <c r="F96" s="34"/>
      <c r="G96" s="33"/>
      <c r="H96" s="24"/>
      <c r="I96" s="65"/>
    </row>
    <row r="97" spans="1:9" ht="15.75" thickBot="1">
      <c r="A97" s="66"/>
      <c r="B97" s="100"/>
      <c r="C97" s="32"/>
      <c r="D97" s="32"/>
      <c r="E97" s="32"/>
      <c r="F97" s="26"/>
      <c r="G97" s="57"/>
      <c r="H97" s="55"/>
      <c r="I97" s="67"/>
    </row>
    <row r="98" spans="1:9" ht="16.5" thickBot="1">
      <c r="A98" s="68"/>
      <c r="B98" s="9" t="s">
        <v>159</v>
      </c>
      <c r="C98" s="9"/>
      <c r="D98" s="9"/>
      <c r="E98" s="9"/>
      <c r="F98" s="9"/>
      <c r="G98" s="98">
        <f>COUNTA(G75:G97)</f>
        <v>0</v>
      </c>
      <c r="H98" s="98">
        <f>COUNTA(H75:H97)</f>
        <v>0</v>
      </c>
      <c r="I98" s="98">
        <f>COUNTA(I75:I97)</f>
        <v>2</v>
      </c>
    </row>
  </sheetData>
  <sheetProtection password="C008" sheet="1"/>
  <hyperlinks>
    <hyperlink ref="G45" r:id="rId1" display="info@jucomi.se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53">
      <selection activeCell="A63" sqref="A63"/>
    </sheetView>
  </sheetViews>
  <sheetFormatPr defaultColWidth="9.140625" defaultRowHeight="15"/>
  <cols>
    <col min="1" max="1" width="10.421875" style="0" bestFit="1" customWidth="1"/>
    <col min="5" max="5" width="5.00390625" style="0" customWidth="1"/>
    <col min="6" max="6" width="11.7109375" style="0" bestFit="1" customWidth="1"/>
    <col min="7" max="7" width="9.8515625" style="0" customWidth="1"/>
    <col min="8" max="8" width="10.140625" style="0" customWidth="1"/>
    <col min="9" max="9" width="11.57421875" style="0" customWidth="1"/>
    <col min="10" max="10" width="9.140625" style="0" hidden="1" customWidth="1"/>
  </cols>
  <sheetData>
    <row r="1" spans="1:7" ht="19.5" thickBot="1">
      <c r="A1" s="1" t="s">
        <v>17</v>
      </c>
      <c r="G1" s="1" t="s">
        <v>18</v>
      </c>
    </row>
    <row r="2" spans="1:9" ht="15.75">
      <c r="A2" s="11" t="s">
        <v>19</v>
      </c>
      <c r="B2" s="6"/>
      <c r="C2" s="6"/>
      <c r="D2" s="6"/>
      <c r="E2" s="6"/>
      <c r="F2" s="6"/>
      <c r="G2" s="6"/>
      <c r="H2" s="6"/>
      <c r="I2" s="45" t="s">
        <v>49</v>
      </c>
    </row>
    <row r="3" spans="1:9" ht="16.5" thickBot="1">
      <c r="A3" s="12" t="s">
        <v>92</v>
      </c>
      <c r="B3" s="9"/>
      <c r="C3" s="9"/>
      <c r="D3" s="9"/>
      <c r="E3" s="9"/>
      <c r="F3" s="9"/>
      <c r="G3" s="9"/>
      <c r="H3" s="9"/>
      <c r="I3" s="46"/>
    </row>
    <row r="4" ht="15.75" thickBot="1"/>
    <row r="5" spans="1:10" ht="15.75" thickBot="1">
      <c r="A5" s="11" t="s">
        <v>34</v>
      </c>
      <c r="B5" s="7"/>
      <c r="C5" s="11" t="s">
        <v>20</v>
      </c>
      <c r="D5" s="6"/>
      <c r="E5" s="7"/>
      <c r="F5" s="11" t="s">
        <v>21</v>
      </c>
      <c r="G5" s="7"/>
      <c r="H5" s="40" t="s">
        <v>207</v>
      </c>
      <c r="I5" s="147" t="s">
        <v>43</v>
      </c>
      <c r="J5" s="7"/>
    </row>
    <row r="6" spans="1:10" ht="15.75" thickBot="1">
      <c r="A6" s="8" t="str">
        <f>T(Datablad!C7)</f>
        <v>Brf.Husbåten</v>
      </c>
      <c r="B6" s="10"/>
      <c r="C6" s="8"/>
      <c r="D6" s="9"/>
      <c r="E6" s="10"/>
      <c r="F6" s="8" t="str">
        <f>T(Datablad!C9)</f>
        <v>Fleminggatan 30-32</v>
      </c>
      <c r="G6" s="10"/>
      <c r="H6" s="37" t="str">
        <f>T(Datablad!C10)</f>
        <v>112 32</v>
      </c>
      <c r="I6" s="37" t="str">
        <f>T(Datablad!C11)</f>
        <v>Stockholm</v>
      </c>
      <c r="J6" s="10"/>
    </row>
    <row r="7" spans="1:10" ht="15.75" thickBot="1">
      <c r="A7" s="11" t="s">
        <v>23</v>
      </c>
      <c r="B7" s="6"/>
      <c r="C7" s="6"/>
      <c r="D7" s="6"/>
      <c r="E7" s="7"/>
      <c r="F7" s="11" t="s">
        <v>24</v>
      </c>
      <c r="G7" s="7"/>
      <c r="H7" s="40" t="s">
        <v>207</v>
      </c>
      <c r="I7" s="147" t="s">
        <v>43</v>
      </c>
      <c r="J7" s="7"/>
    </row>
    <row r="8" spans="1:10" ht="15.75" thickBot="1">
      <c r="A8" s="8" t="str">
        <f>T(Datablad!C7)</f>
        <v>Brf.Husbåten</v>
      </c>
      <c r="B8" s="9"/>
      <c r="C8" s="9"/>
      <c r="D8" s="9"/>
      <c r="E8" s="10"/>
      <c r="F8" s="8" t="str">
        <f>T(Datablad!C9)</f>
        <v>Fleminggatan 30-32</v>
      </c>
      <c r="G8" s="10"/>
      <c r="H8" s="37" t="str">
        <f>T(Datablad!C10)</f>
        <v>112 32</v>
      </c>
      <c r="I8" s="37" t="str">
        <f>T(Datablad!C11)</f>
        <v>Stockholm</v>
      </c>
      <c r="J8" s="16"/>
    </row>
    <row r="9" spans="1:10" ht="15">
      <c r="A9" s="11" t="s">
        <v>25</v>
      </c>
      <c r="B9" s="6"/>
      <c r="C9" s="6"/>
      <c r="D9" s="6"/>
      <c r="E9" s="7"/>
      <c r="F9" s="11" t="s">
        <v>24</v>
      </c>
      <c r="G9" s="7"/>
      <c r="H9" s="11" t="s">
        <v>22</v>
      </c>
      <c r="I9" s="7"/>
      <c r="J9" s="16"/>
    </row>
    <row r="10" spans="1:10" ht="15.75" thickBot="1">
      <c r="A10" s="8"/>
      <c r="B10" s="9"/>
      <c r="C10" s="9"/>
      <c r="D10" s="9"/>
      <c r="E10" s="10"/>
      <c r="F10" s="8"/>
      <c r="G10" s="10"/>
      <c r="H10" s="8" t="s">
        <v>94</v>
      </c>
      <c r="I10" s="10"/>
      <c r="J10" s="10"/>
    </row>
    <row r="11" spans="1:9" ht="15">
      <c r="A11" s="11" t="s">
        <v>26</v>
      </c>
      <c r="B11" s="6"/>
      <c r="C11" s="6"/>
      <c r="D11" s="6"/>
      <c r="E11" s="7"/>
      <c r="F11" s="11" t="s">
        <v>27</v>
      </c>
      <c r="G11" s="7"/>
      <c r="H11" s="11" t="s">
        <v>28</v>
      </c>
      <c r="I11" s="7"/>
    </row>
    <row r="12" spans="1:9" ht="15.75" thickBot="1">
      <c r="A12" s="8" t="str">
        <f>T(Datablad!C7)</f>
        <v>Brf.Husbåten</v>
      </c>
      <c r="B12" s="9"/>
      <c r="C12" s="9"/>
      <c r="D12" s="9"/>
      <c r="E12" s="10"/>
      <c r="F12" s="8"/>
      <c r="G12" s="10"/>
      <c r="H12" s="9"/>
      <c r="I12" s="10"/>
    </row>
    <row r="13" spans="1:9" ht="15">
      <c r="A13" s="11" t="s">
        <v>29</v>
      </c>
      <c r="B13" s="7"/>
      <c r="C13" s="11" t="s">
        <v>30</v>
      </c>
      <c r="D13" s="6"/>
      <c r="E13" s="7"/>
      <c r="F13" s="38" t="s">
        <v>31</v>
      </c>
      <c r="G13" s="38" t="s">
        <v>32</v>
      </c>
      <c r="H13" s="11" t="s">
        <v>33</v>
      </c>
      <c r="I13" s="7"/>
    </row>
    <row r="14" spans="1:9" ht="15.75" thickBot="1">
      <c r="A14" s="8" t="str">
        <f>T(Datablad!C7)</f>
        <v>Brf.Husbåten</v>
      </c>
      <c r="B14" s="10"/>
      <c r="C14" s="71"/>
      <c r="D14" s="9"/>
      <c r="E14" s="10"/>
      <c r="F14" s="37" t="str">
        <f>T(Datablad!C13)</f>
        <v>3142 kvm</v>
      </c>
      <c r="G14" s="10" t="str">
        <f>T(Datablad!C14)</f>
        <v>34 lgh</v>
      </c>
      <c r="H14" s="9" t="str">
        <f>T(Datablad!C17)</f>
        <v>0 st</v>
      </c>
      <c r="I14" s="10"/>
    </row>
    <row r="15" ht="15.75" thickBot="1">
      <c r="A15" s="39" t="s">
        <v>17</v>
      </c>
    </row>
    <row r="16" spans="1:9" ht="15.75" thickBot="1">
      <c r="A16" s="40" t="s">
        <v>93</v>
      </c>
      <c r="B16" s="4"/>
      <c r="C16" s="40"/>
      <c r="D16" s="41" t="s">
        <v>35</v>
      </c>
      <c r="E16" s="4"/>
      <c r="F16" s="3"/>
      <c r="G16" s="41" t="s">
        <v>36</v>
      </c>
      <c r="H16" s="3"/>
      <c r="I16" s="4"/>
    </row>
    <row r="17" spans="1:9" ht="15">
      <c r="A17" s="5"/>
      <c r="B17" s="7"/>
      <c r="C17" s="44"/>
      <c r="D17" s="6"/>
      <c r="E17" s="7"/>
      <c r="F17" s="6"/>
      <c r="G17" s="6"/>
      <c r="H17" s="6"/>
      <c r="I17" s="7"/>
    </row>
    <row r="18" spans="1:9" ht="15.75" thickBot="1">
      <c r="A18" s="8"/>
      <c r="B18" s="10"/>
      <c r="C18" s="8"/>
      <c r="D18" s="9"/>
      <c r="E18" s="10"/>
      <c r="F18" s="9"/>
      <c r="G18" s="9"/>
      <c r="H18" s="9"/>
      <c r="I18" s="10"/>
    </row>
    <row r="19" ht="15.75" thickBot="1"/>
    <row r="20" spans="1:9" ht="15.75" thickBot="1">
      <c r="A20" s="5"/>
      <c r="B20" s="6"/>
      <c r="C20" s="6"/>
      <c r="D20" s="163" t="s">
        <v>149</v>
      </c>
      <c r="E20" s="6"/>
      <c r="F20" s="6"/>
      <c r="G20" s="6"/>
      <c r="H20" s="6"/>
      <c r="I20" s="7"/>
    </row>
    <row r="21" spans="1:9" ht="15">
      <c r="A21" s="44" t="s">
        <v>148</v>
      </c>
      <c r="B21" s="6"/>
      <c r="C21" s="6"/>
      <c r="D21" s="6"/>
      <c r="E21" s="6"/>
      <c r="F21" s="6"/>
      <c r="G21" s="6"/>
      <c r="H21" s="6"/>
      <c r="I21" s="7"/>
    </row>
    <row r="22" spans="1:9" ht="15">
      <c r="A22" s="39" t="s">
        <v>146</v>
      </c>
      <c r="B22" s="15"/>
      <c r="C22" s="15"/>
      <c r="D22" s="15"/>
      <c r="E22" s="15"/>
      <c r="F22" s="15"/>
      <c r="G22" s="15"/>
      <c r="H22" s="15"/>
      <c r="I22" s="16"/>
    </row>
    <row r="23" spans="1:9" ht="15">
      <c r="A23" s="39" t="s">
        <v>147</v>
      </c>
      <c r="B23" s="15"/>
      <c r="C23" s="15"/>
      <c r="D23" s="15"/>
      <c r="E23" s="15"/>
      <c r="F23" s="15"/>
      <c r="G23" s="15"/>
      <c r="H23" s="15"/>
      <c r="I23" s="16"/>
    </row>
    <row r="24" spans="1:9" ht="15">
      <c r="A24" s="39" t="s">
        <v>117</v>
      </c>
      <c r="B24" s="15"/>
      <c r="C24" s="15"/>
      <c r="D24" s="15"/>
      <c r="E24" s="15"/>
      <c r="F24" s="15"/>
      <c r="G24" s="15"/>
      <c r="H24" s="15"/>
      <c r="I24" s="16"/>
    </row>
    <row r="25" spans="1:9" ht="15">
      <c r="A25" s="39" t="s">
        <v>262</v>
      </c>
      <c r="B25" s="15"/>
      <c r="C25" s="15"/>
      <c r="D25" s="15"/>
      <c r="E25" s="15"/>
      <c r="F25" s="15"/>
      <c r="G25" s="15"/>
      <c r="H25" s="15"/>
      <c r="I25" s="16"/>
    </row>
    <row r="26" spans="1:9" ht="15">
      <c r="A26" s="14" t="s">
        <v>94</v>
      </c>
      <c r="B26" s="15"/>
      <c r="C26" s="15"/>
      <c r="D26" s="15"/>
      <c r="E26" s="15"/>
      <c r="F26" s="15"/>
      <c r="G26" s="15"/>
      <c r="H26" s="15"/>
      <c r="I26" s="16"/>
    </row>
    <row r="27" spans="1:9" ht="15">
      <c r="A27" s="76"/>
      <c r="B27" s="15"/>
      <c r="C27" s="15"/>
      <c r="D27" s="15"/>
      <c r="E27" s="15"/>
      <c r="F27" s="15"/>
      <c r="G27" s="15"/>
      <c r="H27" s="15"/>
      <c r="I27" s="16"/>
    </row>
    <row r="28" spans="1:9" ht="15">
      <c r="A28" s="76"/>
      <c r="B28" s="15"/>
      <c r="C28" s="15"/>
      <c r="D28" s="15"/>
      <c r="E28" s="15"/>
      <c r="F28" s="15"/>
      <c r="G28" s="15"/>
      <c r="H28" s="15"/>
      <c r="I28" s="16"/>
    </row>
    <row r="29" spans="1:9" ht="15">
      <c r="A29" s="14" t="s">
        <v>94</v>
      </c>
      <c r="B29" s="15"/>
      <c r="C29" s="15"/>
      <c r="D29" s="15"/>
      <c r="E29" s="15"/>
      <c r="F29" s="15"/>
      <c r="G29" s="15"/>
      <c r="H29" s="15"/>
      <c r="I29" s="16"/>
    </row>
    <row r="30" spans="1:9" ht="15">
      <c r="A30" s="14" t="s">
        <v>94</v>
      </c>
      <c r="B30" s="15"/>
      <c r="C30" s="15"/>
      <c r="D30" s="15"/>
      <c r="E30" s="15"/>
      <c r="F30" s="15"/>
      <c r="G30" s="15"/>
      <c r="H30" s="15"/>
      <c r="I30" s="16"/>
    </row>
    <row r="31" spans="1:9" ht="15">
      <c r="A31" s="14" t="s">
        <v>94</v>
      </c>
      <c r="B31" s="15"/>
      <c r="C31" s="15"/>
      <c r="D31" s="15"/>
      <c r="E31" s="15"/>
      <c r="F31" s="15"/>
      <c r="G31" s="15"/>
      <c r="H31" s="15"/>
      <c r="I31" s="16"/>
    </row>
    <row r="32" spans="1:9" ht="15">
      <c r="A32" s="14" t="s">
        <v>94</v>
      </c>
      <c r="B32" s="15"/>
      <c r="C32" s="15"/>
      <c r="D32" s="15"/>
      <c r="E32" s="15"/>
      <c r="F32" s="15"/>
      <c r="G32" s="15"/>
      <c r="H32" s="15"/>
      <c r="I32" s="16"/>
    </row>
    <row r="33" spans="1:9" ht="15">
      <c r="A33" s="14" t="s">
        <v>94</v>
      </c>
      <c r="B33" s="15"/>
      <c r="C33" s="15"/>
      <c r="D33" s="15"/>
      <c r="E33" s="15"/>
      <c r="F33" s="15"/>
      <c r="G33" s="15"/>
      <c r="H33" s="15"/>
      <c r="I33" s="16"/>
    </row>
    <row r="34" spans="1:9" ht="15">
      <c r="A34" s="14" t="s">
        <v>94</v>
      </c>
      <c r="B34" s="15"/>
      <c r="C34" s="15"/>
      <c r="D34" s="15"/>
      <c r="E34" s="15"/>
      <c r="F34" s="15"/>
      <c r="G34" s="15"/>
      <c r="H34" s="15"/>
      <c r="I34" s="16"/>
    </row>
    <row r="35" spans="1:9" ht="15">
      <c r="A35" s="14" t="s">
        <v>94</v>
      </c>
      <c r="B35" s="15"/>
      <c r="C35" s="15"/>
      <c r="D35" s="15"/>
      <c r="E35" s="15"/>
      <c r="F35" s="15"/>
      <c r="G35" s="15"/>
      <c r="H35" s="15"/>
      <c r="I35" s="16"/>
    </row>
    <row r="36" spans="1:9" ht="1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5.75" thickBot="1">
      <c r="A42" s="8"/>
      <c r="B42" s="9"/>
      <c r="C42" s="9"/>
      <c r="D42" s="9"/>
      <c r="E42" s="9"/>
      <c r="F42" s="9"/>
      <c r="G42" s="9"/>
      <c r="H42" s="9"/>
      <c r="I42" s="10"/>
    </row>
    <row r="43" ht="15.75" thickBot="1"/>
    <row r="44" spans="1:9" ht="15">
      <c r="A44" s="11" t="s">
        <v>37</v>
      </c>
      <c r="B44" s="6"/>
      <c r="C44" s="7"/>
      <c r="D44" s="11" t="s">
        <v>45</v>
      </c>
      <c r="E44" s="6"/>
      <c r="F44" s="7"/>
      <c r="G44" s="11" t="s">
        <v>28</v>
      </c>
      <c r="H44" s="6"/>
      <c r="I44" s="7"/>
    </row>
    <row r="45" spans="1:9" ht="15.75" thickBot="1">
      <c r="A45" s="8"/>
      <c r="B45" s="9"/>
      <c r="C45" s="10"/>
      <c r="D45" s="12" t="s">
        <v>47</v>
      </c>
      <c r="E45" s="9"/>
      <c r="F45" s="10"/>
      <c r="G45" s="42" t="s">
        <v>46</v>
      </c>
      <c r="H45" s="15"/>
      <c r="I45" s="16"/>
    </row>
    <row r="46" spans="1:9" ht="15">
      <c r="A46" s="11" t="s">
        <v>38</v>
      </c>
      <c r="B46" s="6"/>
      <c r="C46" s="7"/>
      <c r="D46" s="11" t="s">
        <v>24</v>
      </c>
      <c r="E46" s="6"/>
      <c r="F46" s="7"/>
      <c r="G46" s="11" t="s">
        <v>41</v>
      </c>
      <c r="H46" s="11" t="s">
        <v>43</v>
      </c>
      <c r="I46" s="7"/>
    </row>
    <row r="47" spans="1:9" ht="15.75" thickBot="1">
      <c r="A47" s="12" t="s">
        <v>39</v>
      </c>
      <c r="B47" s="9"/>
      <c r="C47" s="10"/>
      <c r="D47" s="12" t="s">
        <v>40</v>
      </c>
      <c r="E47" s="9"/>
      <c r="F47" s="10"/>
      <c r="G47" s="12" t="s">
        <v>42</v>
      </c>
      <c r="H47" s="12" t="s">
        <v>44</v>
      </c>
      <c r="I47" s="10"/>
    </row>
    <row r="48" spans="1:9" ht="15">
      <c r="A48" s="11"/>
      <c r="B48" s="6"/>
      <c r="C48" s="6"/>
      <c r="D48" s="6"/>
      <c r="E48" s="6"/>
      <c r="F48" s="6"/>
      <c r="G48" s="11" t="s">
        <v>48</v>
      </c>
      <c r="H48" s="15"/>
      <c r="I48" s="16"/>
    </row>
    <row r="49" spans="1:9" ht="15.75" thickBot="1">
      <c r="A49" s="8"/>
      <c r="B49" s="9"/>
      <c r="C49" s="9"/>
      <c r="D49" s="9"/>
      <c r="E49" s="9"/>
      <c r="F49" s="9"/>
      <c r="G49" s="8"/>
      <c r="H49" s="9"/>
      <c r="I49" s="10"/>
    </row>
    <row r="50" spans="1:7" ht="19.5" thickBot="1">
      <c r="A50" s="1" t="s">
        <v>50</v>
      </c>
      <c r="G50" s="1" t="s">
        <v>18</v>
      </c>
    </row>
    <row r="51" spans="1:9" ht="15.75">
      <c r="A51" s="11" t="s">
        <v>19</v>
      </c>
      <c r="B51" s="6"/>
      <c r="C51" s="6"/>
      <c r="D51" s="6"/>
      <c r="E51" s="6"/>
      <c r="F51" s="6"/>
      <c r="G51" s="6"/>
      <c r="H51" s="6"/>
      <c r="I51" s="45" t="s">
        <v>51</v>
      </c>
    </row>
    <row r="52" spans="1:9" ht="16.5" thickBot="1">
      <c r="A52" s="12" t="s">
        <v>92</v>
      </c>
      <c r="B52" s="9"/>
      <c r="C52" s="9"/>
      <c r="D52" s="9"/>
      <c r="E52" s="9"/>
      <c r="F52" s="9"/>
      <c r="G52" s="9"/>
      <c r="H52" s="9"/>
      <c r="I52" s="46"/>
    </row>
    <row r="53" ht="15.75" thickBot="1"/>
    <row r="54" spans="1:9" ht="15">
      <c r="A54" s="11" t="s">
        <v>34</v>
      </c>
      <c r="B54" s="7"/>
      <c r="C54" s="11" t="s">
        <v>20</v>
      </c>
      <c r="D54" s="6"/>
      <c r="E54" s="7"/>
      <c r="F54" s="11" t="s">
        <v>52</v>
      </c>
      <c r="G54" s="7"/>
      <c r="H54" s="11" t="s">
        <v>53</v>
      </c>
      <c r="I54" s="7"/>
    </row>
    <row r="55" spans="1:9" ht="15.75" thickBot="1">
      <c r="A55" s="13"/>
      <c r="B55" s="10"/>
      <c r="C55" s="8"/>
      <c r="D55" s="9"/>
      <c r="E55" s="10"/>
      <c r="F55" s="8" t="s">
        <v>94</v>
      </c>
      <c r="G55" s="10"/>
      <c r="H55" s="74" t="s">
        <v>94</v>
      </c>
      <c r="I55" s="10"/>
    </row>
    <row r="56" spans="1:9" ht="15.75" thickBot="1">
      <c r="A56" s="47"/>
      <c r="B56" s="48"/>
      <c r="C56" s="6"/>
      <c r="D56" s="6"/>
      <c r="E56" s="6"/>
      <c r="F56" s="6"/>
      <c r="G56" s="6"/>
      <c r="H56" s="6"/>
      <c r="I56" s="7"/>
    </row>
    <row r="57" spans="1:9" ht="15">
      <c r="A57" s="11" t="s">
        <v>54</v>
      </c>
      <c r="B57" s="7"/>
      <c r="C57" s="15"/>
      <c r="D57" s="15"/>
      <c r="E57" s="15"/>
      <c r="F57" s="43"/>
      <c r="G57" s="43"/>
      <c r="H57" s="43"/>
      <c r="I57" s="49" t="s">
        <v>55</v>
      </c>
    </row>
    <row r="58" spans="1:9" ht="15.75" thickBot="1">
      <c r="A58" s="8"/>
      <c r="B58" s="10"/>
      <c r="C58" s="15"/>
      <c r="D58" s="15"/>
      <c r="E58" s="43" t="s">
        <v>56</v>
      </c>
      <c r="F58" s="43"/>
      <c r="G58" s="15"/>
      <c r="H58" s="15"/>
      <c r="I58" s="16"/>
    </row>
    <row r="59" spans="1:9" ht="15">
      <c r="A59" s="14"/>
      <c r="B59" s="15"/>
      <c r="C59" s="15"/>
      <c r="D59" s="15"/>
      <c r="E59" s="43"/>
      <c r="F59" s="43"/>
      <c r="G59" s="43" t="s">
        <v>57</v>
      </c>
      <c r="H59" s="15"/>
      <c r="I59" s="16"/>
    </row>
    <row r="60" spans="1:9" ht="15.75" thickBot="1">
      <c r="A60" s="12" t="s">
        <v>63</v>
      </c>
      <c r="B60" s="9"/>
      <c r="C60" s="9"/>
      <c r="D60" s="43"/>
      <c r="E60" s="43"/>
      <c r="F60" s="43"/>
      <c r="G60" s="43" t="s">
        <v>58</v>
      </c>
      <c r="H60" s="15"/>
      <c r="I60" s="16"/>
    </row>
    <row r="61" spans="1:9" ht="15.75" thickBot="1">
      <c r="A61" s="40" t="s">
        <v>59</v>
      </c>
      <c r="B61" s="3"/>
      <c r="C61" s="3"/>
      <c r="D61" s="3"/>
      <c r="E61" s="3" t="s">
        <v>94</v>
      </c>
      <c r="F61" s="72" t="s">
        <v>100</v>
      </c>
      <c r="G61" s="6" t="s">
        <v>62</v>
      </c>
      <c r="H61" s="56" t="s">
        <v>61</v>
      </c>
      <c r="I61" s="56" t="s">
        <v>60</v>
      </c>
    </row>
    <row r="62" spans="1:9" ht="15">
      <c r="A62" s="5" t="s">
        <v>168</v>
      </c>
      <c r="B62" s="53"/>
      <c r="C62" s="53"/>
      <c r="D62" s="53"/>
      <c r="E62" s="53"/>
      <c r="F62" s="108">
        <v>2</v>
      </c>
      <c r="G62" s="18">
        <v>0</v>
      </c>
      <c r="H62" s="18">
        <v>0</v>
      </c>
      <c r="I62" s="19">
        <f aca="true" t="shared" si="0" ref="I62:I69">SUM(G62+H62)</f>
        <v>0</v>
      </c>
    </row>
    <row r="63" spans="1:9" ht="15">
      <c r="A63" s="35" t="s">
        <v>167</v>
      </c>
      <c r="B63" s="32"/>
      <c r="C63" s="32"/>
      <c r="D63" s="32"/>
      <c r="E63" s="32"/>
      <c r="F63" s="109">
        <v>3</v>
      </c>
      <c r="G63" s="17">
        <v>0</v>
      </c>
      <c r="H63" s="17">
        <v>0</v>
      </c>
      <c r="I63" s="20">
        <f t="shared" si="0"/>
        <v>0</v>
      </c>
    </row>
    <row r="64" spans="1:9" ht="15">
      <c r="A64" s="35" t="s">
        <v>169</v>
      </c>
      <c r="B64" s="32"/>
      <c r="C64" s="32"/>
      <c r="D64" s="32"/>
      <c r="E64" s="32"/>
      <c r="F64" s="109">
        <v>2</v>
      </c>
      <c r="G64" s="17">
        <v>0</v>
      </c>
      <c r="H64" s="17">
        <v>0</v>
      </c>
      <c r="I64" s="20">
        <f t="shared" si="0"/>
        <v>0</v>
      </c>
    </row>
    <row r="65" spans="1:9" ht="15">
      <c r="A65" s="35" t="s">
        <v>170</v>
      </c>
      <c r="B65" s="32"/>
      <c r="C65" s="32"/>
      <c r="D65" s="32"/>
      <c r="E65" s="32"/>
      <c r="F65" s="109">
        <v>3</v>
      </c>
      <c r="G65" s="17">
        <v>0</v>
      </c>
      <c r="H65" s="17">
        <v>0</v>
      </c>
      <c r="I65" s="20">
        <f t="shared" si="0"/>
        <v>0</v>
      </c>
    </row>
    <row r="66" spans="1:9" ht="15">
      <c r="A66" s="35" t="s">
        <v>171</v>
      </c>
      <c r="B66" s="32"/>
      <c r="C66" s="32"/>
      <c r="D66" s="32"/>
      <c r="E66" s="32"/>
      <c r="F66" s="109">
        <v>3</v>
      </c>
      <c r="G66" s="17">
        <v>0</v>
      </c>
      <c r="H66" s="17">
        <v>0</v>
      </c>
      <c r="I66" s="20">
        <f t="shared" si="0"/>
        <v>0</v>
      </c>
    </row>
    <row r="67" spans="1:9" ht="15">
      <c r="A67" s="35" t="s">
        <v>172</v>
      </c>
      <c r="B67" s="32"/>
      <c r="C67" s="32"/>
      <c r="D67" s="32"/>
      <c r="E67" s="32"/>
      <c r="F67" s="109">
        <v>1</v>
      </c>
      <c r="G67" s="17">
        <v>0</v>
      </c>
      <c r="H67" s="17">
        <v>0</v>
      </c>
      <c r="I67" s="20">
        <f t="shared" si="0"/>
        <v>0</v>
      </c>
    </row>
    <row r="68" spans="1:9" ht="15">
      <c r="A68" s="35" t="s">
        <v>173</v>
      </c>
      <c r="B68" s="32"/>
      <c r="C68" s="32"/>
      <c r="D68" s="32"/>
      <c r="E68" s="32"/>
      <c r="F68" s="109">
        <v>4</v>
      </c>
      <c r="G68" s="17">
        <v>0</v>
      </c>
      <c r="H68" s="17">
        <v>0</v>
      </c>
      <c r="I68" s="20">
        <f t="shared" si="0"/>
        <v>0</v>
      </c>
    </row>
    <row r="69" spans="1:9" ht="15">
      <c r="A69" s="35" t="s">
        <v>191</v>
      </c>
      <c r="B69" s="32"/>
      <c r="C69" s="32"/>
      <c r="D69" s="32"/>
      <c r="E69" s="32"/>
      <c r="F69" s="109">
        <v>3</v>
      </c>
      <c r="G69" s="17">
        <v>0</v>
      </c>
      <c r="H69" s="17">
        <v>0</v>
      </c>
      <c r="I69" s="20">
        <f t="shared" si="0"/>
        <v>0</v>
      </c>
    </row>
    <row r="70" spans="1:9" ht="15.75" thickBot="1">
      <c r="A70" s="73" t="s">
        <v>279</v>
      </c>
      <c r="B70" s="34"/>
      <c r="C70" s="34"/>
      <c r="D70" s="34"/>
      <c r="E70" s="34"/>
      <c r="F70" s="110"/>
      <c r="G70" s="17" t="s">
        <v>94</v>
      </c>
      <c r="H70" s="17" t="s">
        <v>94</v>
      </c>
      <c r="I70" s="20" t="s">
        <v>94</v>
      </c>
    </row>
    <row r="71" spans="1:9" ht="15.75" thickBot="1">
      <c r="A71" s="8"/>
      <c r="B71" s="9"/>
      <c r="C71" s="9"/>
      <c r="D71" s="9"/>
      <c r="E71" s="9"/>
      <c r="F71" s="106">
        <f>SUM(F62:F69)/8</f>
        <v>2.625</v>
      </c>
      <c r="G71" s="105"/>
      <c r="H71" s="21"/>
      <c r="I71" s="22" t="s">
        <v>94</v>
      </c>
    </row>
    <row r="72" spans="1:9" ht="15">
      <c r="A72" s="15"/>
      <c r="B72" s="15"/>
      <c r="C72" s="15"/>
      <c r="D72" s="43" t="s">
        <v>66</v>
      </c>
      <c r="E72" s="15"/>
      <c r="F72" s="15"/>
      <c r="G72" s="15"/>
      <c r="H72" s="15"/>
      <c r="I72" s="15"/>
    </row>
    <row r="73" spans="1:9" ht="15.75" thickBot="1">
      <c r="A73" s="12" t="s">
        <v>64</v>
      </c>
      <c r="B73" s="15"/>
      <c r="C73" s="15"/>
      <c r="D73" s="43" t="s">
        <v>95</v>
      </c>
      <c r="E73" s="15"/>
      <c r="F73" s="15"/>
      <c r="G73" s="15"/>
      <c r="H73" s="15"/>
      <c r="I73" s="15"/>
    </row>
    <row r="74" spans="1:9" ht="15.75" thickBot="1">
      <c r="A74" s="58" t="s">
        <v>65</v>
      </c>
      <c r="B74" s="59"/>
      <c r="C74" s="60"/>
      <c r="D74" s="60"/>
      <c r="E74" s="60"/>
      <c r="F74" s="157"/>
      <c r="G74" s="58" t="s">
        <v>151</v>
      </c>
      <c r="H74" s="61" t="s">
        <v>157</v>
      </c>
      <c r="I74" s="62" t="s">
        <v>158</v>
      </c>
    </row>
    <row r="75" spans="1:9" ht="15">
      <c r="A75" s="5"/>
      <c r="B75" s="63"/>
      <c r="C75" s="6"/>
      <c r="D75" s="6"/>
      <c r="E75" s="6"/>
      <c r="F75" s="165"/>
      <c r="G75" s="63"/>
      <c r="H75" s="51"/>
      <c r="I75" s="7"/>
    </row>
    <row r="76" spans="1:9" ht="15">
      <c r="A76" s="14" t="s">
        <v>294</v>
      </c>
      <c r="B76" s="33" t="s">
        <v>251</v>
      </c>
      <c r="C76" s="34"/>
      <c r="D76" s="34"/>
      <c r="E76" s="34"/>
      <c r="F76" s="87"/>
      <c r="G76" s="33"/>
      <c r="H76" s="24"/>
      <c r="I76" s="65" t="s">
        <v>94</v>
      </c>
    </row>
    <row r="77" spans="1:9" ht="15">
      <c r="A77" s="85"/>
      <c r="B77" s="57"/>
      <c r="C77" s="54"/>
      <c r="D77" s="54"/>
      <c r="E77" s="54"/>
      <c r="F77" s="86"/>
      <c r="G77" s="57"/>
      <c r="H77" s="55"/>
      <c r="I77" s="67"/>
    </row>
    <row r="78" spans="1:9" ht="15">
      <c r="A78" s="73" t="s">
        <v>293</v>
      </c>
      <c r="B78" s="158" t="s">
        <v>252</v>
      </c>
      <c r="C78" s="34"/>
      <c r="D78" s="34"/>
      <c r="E78" s="34"/>
      <c r="F78" s="87"/>
      <c r="G78" s="33"/>
      <c r="H78" s="24"/>
      <c r="I78" s="65" t="s">
        <v>94</v>
      </c>
    </row>
    <row r="79" spans="1:9" ht="15">
      <c r="A79" s="14"/>
      <c r="B79" s="57"/>
      <c r="C79" s="54"/>
      <c r="D79" s="54"/>
      <c r="E79" s="54"/>
      <c r="F79" s="86"/>
      <c r="G79" s="57"/>
      <c r="H79" s="55"/>
      <c r="I79" s="67"/>
    </row>
    <row r="80" spans="1:9" ht="15">
      <c r="A80" s="73" t="s">
        <v>295</v>
      </c>
      <c r="B80" s="158" t="s">
        <v>260</v>
      </c>
      <c r="C80" s="34"/>
      <c r="D80" s="34"/>
      <c r="E80" s="34"/>
      <c r="F80" s="87"/>
      <c r="G80" s="33"/>
      <c r="H80" s="24"/>
      <c r="I80" s="65" t="s">
        <v>94</v>
      </c>
    </row>
    <row r="81" spans="1:9" ht="15">
      <c r="A81" s="85"/>
      <c r="B81" s="57"/>
      <c r="C81" s="54"/>
      <c r="D81" s="54"/>
      <c r="E81" s="54"/>
      <c r="F81" s="86"/>
      <c r="G81" s="57"/>
      <c r="H81" s="55"/>
      <c r="I81" s="67"/>
    </row>
    <row r="82" spans="1:9" ht="15">
      <c r="A82" s="73" t="s">
        <v>296</v>
      </c>
      <c r="B82" s="158" t="s">
        <v>253</v>
      </c>
      <c r="C82" s="34"/>
      <c r="D82" s="34"/>
      <c r="E82" s="34"/>
      <c r="F82" s="87"/>
      <c r="G82" s="33"/>
      <c r="H82" s="24"/>
      <c r="I82" s="65" t="s">
        <v>94</v>
      </c>
    </row>
    <row r="83" spans="1:9" ht="15">
      <c r="A83" s="14"/>
      <c r="B83" s="57"/>
      <c r="C83" s="54"/>
      <c r="D83" s="54"/>
      <c r="E83" s="54"/>
      <c r="F83" s="86"/>
      <c r="G83" s="57"/>
      <c r="H83" s="55"/>
      <c r="I83" s="67"/>
    </row>
    <row r="84" spans="1:9" ht="15">
      <c r="A84" s="73" t="s">
        <v>297</v>
      </c>
      <c r="B84" s="158" t="s">
        <v>254</v>
      </c>
      <c r="C84" s="34"/>
      <c r="D84" s="34"/>
      <c r="E84" s="34"/>
      <c r="F84" s="87"/>
      <c r="G84" s="33"/>
      <c r="H84" s="24"/>
      <c r="I84" s="65" t="s">
        <v>94</v>
      </c>
    </row>
    <row r="85" spans="1:9" ht="15">
      <c r="A85" s="85"/>
      <c r="B85" s="57"/>
      <c r="C85" s="54"/>
      <c r="D85" s="54"/>
      <c r="E85" s="54"/>
      <c r="F85" s="86"/>
      <c r="G85" s="57"/>
      <c r="H85" s="55"/>
      <c r="I85" s="67"/>
    </row>
    <row r="86" spans="1:9" ht="15">
      <c r="A86" s="73" t="s">
        <v>298</v>
      </c>
      <c r="B86" s="158" t="s">
        <v>255</v>
      </c>
      <c r="C86" s="34"/>
      <c r="D86" s="34"/>
      <c r="E86" s="34"/>
      <c r="F86" s="87"/>
      <c r="G86" s="33"/>
      <c r="H86" s="24"/>
      <c r="I86" s="65" t="s">
        <v>94</v>
      </c>
    </row>
    <row r="87" spans="1:9" ht="15">
      <c r="A87" s="14"/>
      <c r="B87" s="57"/>
      <c r="C87" s="54"/>
      <c r="D87" s="54"/>
      <c r="E87" s="54"/>
      <c r="F87" s="86"/>
      <c r="G87" s="57"/>
      <c r="H87" s="55"/>
      <c r="I87" s="67"/>
    </row>
    <row r="88" spans="1:9" ht="15">
      <c r="A88" s="73" t="s">
        <v>299</v>
      </c>
      <c r="B88" s="158" t="s">
        <v>263</v>
      </c>
      <c r="C88" s="34"/>
      <c r="D88" s="34"/>
      <c r="E88" s="34"/>
      <c r="F88" s="87"/>
      <c r="G88" s="33"/>
      <c r="H88" s="24"/>
      <c r="I88" s="65" t="s">
        <v>94</v>
      </c>
    </row>
    <row r="89" spans="1:9" ht="15">
      <c r="A89" s="85"/>
      <c r="B89" s="57"/>
      <c r="C89" s="54"/>
      <c r="D89" s="54"/>
      <c r="E89" s="54"/>
      <c r="F89" s="86"/>
      <c r="G89" s="57"/>
      <c r="H89" s="55"/>
      <c r="I89" s="67"/>
    </row>
    <row r="90" spans="1:9" ht="15">
      <c r="A90" s="73" t="s">
        <v>300</v>
      </c>
      <c r="B90" s="158" t="s">
        <v>249</v>
      </c>
      <c r="C90" s="34"/>
      <c r="D90" s="34"/>
      <c r="E90" s="34"/>
      <c r="F90" s="87"/>
      <c r="G90" s="33"/>
      <c r="H90" s="24"/>
      <c r="I90" s="65" t="s">
        <v>94</v>
      </c>
    </row>
    <row r="91" spans="1:9" ht="15">
      <c r="A91" s="85"/>
      <c r="B91" s="57"/>
      <c r="C91" s="54"/>
      <c r="D91" s="54"/>
      <c r="E91" s="54"/>
      <c r="F91" s="86"/>
      <c r="G91" s="57"/>
      <c r="H91" s="55"/>
      <c r="I91" s="67"/>
    </row>
    <row r="92" spans="1:9" ht="15">
      <c r="A92" s="73" t="s">
        <v>301</v>
      </c>
      <c r="B92" s="158" t="s">
        <v>250</v>
      </c>
      <c r="C92" s="34"/>
      <c r="D92" s="34"/>
      <c r="E92" s="34"/>
      <c r="F92" s="87"/>
      <c r="G92" s="33"/>
      <c r="H92" s="24"/>
      <c r="I92" s="65" t="s">
        <v>94</v>
      </c>
    </row>
    <row r="93" spans="1:9" ht="15">
      <c r="A93" s="14"/>
      <c r="B93" s="57"/>
      <c r="C93" s="54"/>
      <c r="D93" s="54"/>
      <c r="E93" s="54"/>
      <c r="F93" s="86"/>
      <c r="G93" s="57"/>
      <c r="H93" s="55"/>
      <c r="I93" s="67"/>
    </row>
    <row r="94" spans="1:9" ht="15">
      <c r="A94" s="73" t="s">
        <v>302</v>
      </c>
      <c r="B94" s="158" t="s">
        <v>261</v>
      </c>
      <c r="C94" s="34"/>
      <c r="D94" s="34"/>
      <c r="E94" s="34"/>
      <c r="F94" s="87"/>
      <c r="G94" s="33"/>
      <c r="H94" s="24"/>
      <c r="I94" s="65" t="s">
        <v>94</v>
      </c>
    </row>
    <row r="95" spans="1:9" ht="15">
      <c r="A95" s="85"/>
      <c r="B95" s="57"/>
      <c r="C95" s="54"/>
      <c r="D95" s="54"/>
      <c r="E95" s="54"/>
      <c r="F95" s="86"/>
      <c r="G95" s="57"/>
      <c r="H95" s="55"/>
      <c r="I95" s="67"/>
    </row>
    <row r="96" spans="1:9" ht="15.75" thickBot="1">
      <c r="A96" s="8" t="s">
        <v>303</v>
      </c>
      <c r="B96" s="69" t="s">
        <v>308</v>
      </c>
      <c r="C96" s="9"/>
      <c r="D96" s="9"/>
      <c r="E96" s="9"/>
      <c r="F96" s="166"/>
      <c r="G96" s="69"/>
      <c r="H96" s="70"/>
      <c r="I96" s="10" t="s">
        <v>94</v>
      </c>
    </row>
  </sheetData>
  <sheetProtection password="C008" sheet="1"/>
  <hyperlinks>
    <hyperlink ref="G45" r:id="rId1" display="info@jucomi.se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57">
      <selection activeCell="A76" sqref="A76:F80"/>
    </sheetView>
  </sheetViews>
  <sheetFormatPr defaultColWidth="9.140625" defaultRowHeight="15"/>
  <cols>
    <col min="1" max="1" width="10.421875" style="0" bestFit="1" customWidth="1"/>
    <col min="5" max="5" width="5.00390625" style="0" customWidth="1"/>
    <col min="6" max="6" width="14.00390625" style="0" customWidth="1"/>
    <col min="7" max="7" width="7.8515625" style="0" customWidth="1"/>
    <col min="8" max="8" width="10.8515625" style="0" customWidth="1"/>
    <col min="9" max="9" width="11.57421875" style="0" customWidth="1"/>
    <col min="10" max="10" width="9.140625" style="0" hidden="1" customWidth="1"/>
  </cols>
  <sheetData>
    <row r="1" spans="1:7" ht="19.5" thickBot="1">
      <c r="A1" s="1" t="s">
        <v>17</v>
      </c>
      <c r="G1" s="1" t="s">
        <v>18</v>
      </c>
    </row>
    <row r="2" spans="1:9" ht="15.75">
      <c r="A2" s="11" t="s">
        <v>19</v>
      </c>
      <c r="B2" s="6"/>
      <c r="C2" s="6"/>
      <c r="D2" s="6"/>
      <c r="E2" s="6"/>
      <c r="F2" s="6"/>
      <c r="G2" s="6"/>
      <c r="H2" s="6"/>
      <c r="I2" s="45" t="s">
        <v>49</v>
      </c>
    </row>
    <row r="3" spans="1:9" ht="16.5" thickBot="1">
      <c r="A3" s="12" t="s">
        <v>85</v>
      </c>
      <c r="B3" s="9"/>
      <c r="C3" s="9"/>
      <c r="D3" s="9"/>
      <c r="E3" s="9"/>
      <c r="F3" s="9"/>
      <c r="G3" s="9"/>
      <c r="H3" s="9"/>
      <c r="I3" s="46"/>
    </row>
    <row r="4" ht="15.75" thickBot="1"/>
    <row r="5" spans="1:10" ht="15.75" thickBot="1">
      <c r="A5" s="11" t="s">
        <v>34</v>
      </c>
      <c r="B5" s="7"/>
      <c r="C5" s="11" t="s">
        <v>20</v>
      </c>
      <c r="D5" s="6"/>
      <c r="E5" s="7"/>
      <c r="F5" s="11" t="s">
        <v>21</v>
      </c>
      <c r="G5" s="7"/>
      <c r="H5" s="40" t="s">
        <v>207</v>
      </c>
      <c r="I5" s="147" t="s">
        <v>43</v>
      </c>
      <c r="J5" s="7"/>
    </row>
    <row r="6" spans="1:10" ht="15.75" thickBot="1">
      <c r="A6" s="8" t="str">
        <f>T(Datablad!C7)</f>
        <v>Brf.Husbåten</v>
      </c>
      <c r="B6" s="10"/>
      <c r="C6" s="8"/>
      <c r="D6" s="9"/>
      <c r="E6" s="10"/>
      <c r="F6" s="8" t="str">
        <f>T(Datablad!C9)</f>
        <v>Fleminggatan 30-32</v>
      </c>
      <c r="G6" s="10"/>
      <c r="H6" s="37" t="str">
        <f>T(Datablad!C10)</f>
        <v>112 32</v>
      </c>
      <c r="I6" s="37" t="str">
        <f>T(Datablad!C11)</f>
        <v>Stockholm</v>
      </c>
      <c r="J6" s="10"/>
    </row>
    <row r="7" spans="1:10" ht="15.75" thickBot="1">
      <c r="A7" s="11" t="s">
        <v>23</v>
      </c>
      <c r="B7" s="6"/>
      <c r="C7" s="6"/>
      <c r="D7" s="6"/>
      <c r="E7" s="7"/>
      <c r="F7" s="11" t="s">
        <v>24</v>
      </c>
      <c r="G7" s="7"/>
      <c r="H7" s="40" t="s">
        <v>207</v>
      </c>
      <c r="I7" s="147" t="s">
        <v>43</v>
      </c>
      <c r="J7" s="7"/>
    </row>
    <row r="8" spans="1:10" ht="15.75" thickBot="1">
      <c r="A8" s="8" t="str">
        <f>T(Datablad!C7)</f>
        <v>Brf.Husbåten</v>
      </c>
      <c r="B8" s="9"/>
      <c r="C8" s="9"/>
      <c r="D8" s="9"/>
      <c r="E8" s="10"/>
      <c r="F8" s="8" t="str">
        <f>T(Datablad!C9)</f>
        <v>Fleminggatan 30-32</v>
      </c>
      <c r="G8" s="10"/>
      <c r="H8" s="37" t="str">
        <f>T(Datablad!C10)</f>
        <v>112 32</v>
      </c>
      <c r="I8" s="37" t="str">
        <f>T(Datablad!C11)</f>
        <v>Stockholm</v>
      </c>
      <c r="J8" s="16"/>
    </row>
    <row r="9" spans="1:10" ht="15">
      <c r="A9" s="11" t="s">
        <v>25</v>
      </c>
      <c r="B9" s="6"/>
      <c r="C9" s="6"/>
      <c r="D9" s="6"/>
      <c r="E9" s="7"/>
      <c r="F9" s="11" t="s">
        <v>24</v>
      </c>
      <c r="G9" s="7"/>
      <c r="H9" s="11" t="s">
        <v>22</v>
      </c>
      <c r="I9" s="7"/>
      <c r="J9" s="16"/>
    </row>
    <row r="10" spans="1:10" ht="15.75" thickBot="1">
      <c r="A10" s="8"/>
      <c r="B10" s="9"/>
      <c r="C10" s="9"/>
      <c r="D10" s="9"/>
      <c r="E10" s="10"/>
      <c r="F10" s="8"/>
      <c r="G10" s="10"/>
      <c r="H10" s="8" t="s">
        <v>94</v>
      </c>
      <c r="I10" s="10"/>
      <c r="J10" s="10"/>
    </row>
    <row r="11" spans="1:9" ht="15">
      <c r="A11" s="11" t="s">
        <v>26</v>
      </c>
      <c r="B11" s="6"/>
      <c r="C11" s="6"/>
      <c r="D11" s="6"/>
      <c r="E11" s="7"/>
      <c r="F11" s="11" t="s">
        <v>27</v>
      </c>
      <c r="G11" s="7"/>
      <c r="H11" s="11" t="s">
        <v>28</v>
      </c>
      <c r="I11" s="7"/>
    </row>
    <row r="12" spans="1:9" ht="15.75" thickBot="1">
      <c r="A12" s="8" t="str">
        <f>T(Datablad!C7)</f>
        <v>Brf.Husbåten</v>
      </c>
      <c r="B12" s="9"/>
      <c r="C12" s="9"/>
      <c r="D12" s="9"/>
      <c r="E12" s="10"/>
      <c r="F12" s="8"/>
      <c r="G12" s="10"/>
      <c r="H12" s="9"/>
      <c r="I12" s="10"/>
    </row>
    <row r="13" spans="1:9" ht="15">
      <c r="A13" s="11" t="s">
        <v>29</v>
      </c>
      <c r="B13" s="7"/>
      <c r="C13" s="11" t="s">
        <v>30</v>
      </c>
      <c r="D13" s="6"/>
      <c r="E13" s="7"/>
      <c r="F13" s="38" t="s">
        <v>31</v>
      </c>
      <c r="G13" s="38" t="s">
        <v>32</v>
      </c>
      <c r="H13" s="11" t="s">
        <v>33</v>
      </c>
      <c r="I13" s="7"/>
    </row>
    <row r="14" spans="1:9" ht="15.75" thickBot="1">
      <c r="A14" s="8" t="str">
        <f>T(Datablad!C7)</f>
        <v>Brf.Husbåten</v>
      </c>
      <c r="B14" s="10"/>
      <c r="C14" s="71"/>
      <c r="D14" s="9"/>
      <c r="E14" s="10"/>
      <c r="F14" s="37" t="str">
        <f>T(Datablad!C13)</f>
        <v>3142 kvm</v>
      </c>
      <c r="G14" s="10" t="str">
        <f>T(Datablad!C14)</f>
        <v>34 lgh</v>
      </c>
      <c r="H14" s="9" t="str">
        <f>T(Datablad!C17)</f>
        <v>0 st</v>
      </c>
      <c r="I14" s="10"/>
    </row>
    <row r="15" ht="15.75" thickBot="1">
      <c r="A15" s="39" t="s">
        <v>17</v>
      </c>
    </row>
    <row r="16" spans="1:9" ht="15.75" thickBot="1">
      <c r="A16" s="40" t="s">
        <v>93</v>
      </c>
      <c r="B16" s="4"/>
      <c r="C16" s="40"/>
      <c r="D16" s="41" t="s">
        <v>35</v>
      </c>
      <c r="E16" s="4"/>
      <c r="F16" s="3"/>
      <c r="G16" s="41" t="s">
        <v>36</v>
      </c>
      <c r="H16" s="3"/>
      <c r="I16" s="4"/>
    </row>
    <row r="17" spans="1:9" ht="15">
      <c r="A17" s="5"/>
      <c r="B17" s="7"/>
      <c r="C17" s="44"/>
      <c r="D17" s="6"/>
      <c r="E17" s="7"/>
      <c r="F17" s="6"/>
      <c r="G17" s="6"/>
      <c r="H17" s="6"/>
      <c r="I17" s="7"/>
    </row>
    <row r="18" spans="1:9" ht="15.75" thickBot="1">
      <c r="A18" s="8"/>
      <c r="B18" s="10"/>
      <c r="C18" s="8"/>
      <c r="D18" s="9"/>
      <c r="E18" s="10"/>
      <c r="F18" s="9"/>
      <c r="G18" s="9"/>
      <c r="H18" s="9"/>
      <c r="I18" s="10"/>
    </row>
    <row r="19" ht="15.75" thickBot="1"/>
    <row r="20" spans="1:9" ht="15.75" thickBot="1">
      <c r="A20" s="2"/>
      <c r="B20" s="3"/>
      <c r="C20" s="3"/>
      <c r="D20" s="41" t="s">
        <v>149</v>
      </c>
      <c r="E20" s="3"/>
      <c r="F20" s="3"/>
      <c r="G20" s="3"/>
      <c r="H20" s="3"/>
      <c r="I20" s="4"/>
    </row>
    <row r="21" spans="1:9" ht="15">
      <c r="A21" s="44" t="s">
        <v>259</v>
      </c>
      <c r="B21" s="6"/>
      <c r="C21" s="6"/>
      <c r="D21" s="6"/>
      <c r="E21" s="6"/>
      <c r="F21" s="6"/>
      <c r="G21" s="6"/>
      <c r="H21" s="6"/>
      <c r="I21" s="7"/>
    </row>
    <row r="22" spans="1:9" ht="15">
      <c r="A22" s="39" t="s">
        <v>256</v>
      </c>
      <c r="B22" s="15"/>
      <c r="C22" s="15"/>
      <c r="D22" s="15"/>
      <c r="E22" s="15"/>
      <c r="F22" s="15"/>
      <c r="G22" s="15"/>
      <c r="H22" s="15"/>
      <c r="I22" s="16"/>
    </row>
    <row r="23" spans="1:9" ht="15">
      <c r="A23" s="39" t="s">
        <v>257</v>
      </c>
      <c r="B23" s="15"/>
      <c r="C23" s="15"/>
      <c r="D23" s="15"/>
      <c r="E23" s="15"/>
      <c r="F23" s="15"/>
      <c r="G23" s="15"/>
      <c r="H23" s="15"/>
      <c r="I23" s="16"/>
    </row>
    <row r="24" spans="1:9" ht="15">
      <c r="A24" s="39" t="s">
        <v>258</v>
      </c>
      <c r="B24" s="15"/>
      <c r="C24" s="15"/>
      <c r="D24" s="15"/>
      <c r="E24" s="15"/>
      <c r="F24" s="15"/>
      <c r="G24" s="15"/>
      <c r="H24" s="15"/>
      <c r="I24" s="16"/>
    </row>
    <row r="25" spans="1:9" ht="15">
      <c r="A25" s="39" t="s">
        <v>270</v>
      </c>
      <c r="B25" s="15"/>
      <c r="C25" s="15"/>
      <c r="D25" s="15"/>
      <c r="E25" s="15"/>
      <c r="F25" s="15"/>
      <c r="G25" s="15"/>
      <c r="H25" s="15"/>
      <c r="I25" s="16"/>
    </row>
    <row r="26" spans="1:9" ht="15">
      <c r="A26" s="154"/>
      <c r="B26" s="15"/>
      <c r="C26" s="15"/>
      <c r="D26" s="15"/>
      <c r="E26" s="15"/>
      <c r="F26" s="15"/>
      <c r="G26" s="15"/>
      <c r="H26" s="15"/>
      <c r="I26" s="16"/>
    </row>
    <row r="27" spans="1:9" ht="15">
      <c r="A27" s="14"/>
      <c r="B27" s="15"/>
      <c r="C27" s="15"/>
      <c r="D27" s="15"/>
      <c r="E27" s="15"/>
      <c r="F27" s="15"/>
      <c r="G27" s="15"/>
      <c r="H27" s="15"/>
      <c r="I27" s="16"/>
    </row>
    <row r="28" spans="1:9" ht="15">
      <c r="A28" s="155"/>
      <c r="B28" s="15"/>
      <c r="C28" s="15"/>
      <c r="D28" s="15"/>
      <c r="E28" s="15"/>
      <c r="F28" s="15"/>
      <c r="G28" s="15"/>
      <c r="H28" s="15"/>
      <c r="I28" s="16"/>
    </row>
    <row r="29" spans="1:9" ht="15">
      <c r="A29" s="154"/>
      <c r="B29" s="15"/>
      <c r="C29" s="15"/>
      <c r="D29" s="15"/>
      <c r="E29" s="15"/>
      <c r="F29" s="15"/>
      <c r="G29" s="15"/>
      <c r="H29" s="15"/>
      <c r="I29" s="16"/>
    </row>
    <row r="30" spans="1:9" ht="15">
      <c r="A30" s="154"/>
      <c r="B30" s="15"/>
      <c r="C30" s="15"/>
      <c r="D30" s="15"/>
      <c r="E30" s="15"/>
      <c r="F30" s="15"/>
      <c r="G30" s="15"/>
      <c r="H30" s="15"/>
      <c r="I30" s="16"/>
    </row>
    <row r="31" spans="1:9" ht="15">
      <c r="A31" s="154"/>
      <c r="B31" s="15"/>
      <c r="C31" s="15"/>
      <c r="D31" s="15"/>
      <c r="E31" s="15"/>
      <c r="F31" s="15"/>
      <c r="G31" s="15"/>
      <c r="H31" s="15"/>
      <c r="I31" s="16"/>
    </row>
    <row r="32" spans="1:9" ht="15">
      <c r="A32" s="154"/>
      <c r="B32" s="15"/>
      <c r="C32" s="15"/>
      <c r="D32" s="15"/>
      <c r="E32" s="15"/>
      <c r="F32" s="15"/>
      <c r="G32" s="15"/>
      <c r="H32" s="15"/>
      <c r="I32" s="16"/>
    </row>
    <row r="33" spans="1:9" ht="15">
      <c r="A33" s="154"/>
      <c r="B33" s="15"/>
      <c r="C33" s="15"/>
      <c r="D33" s="15"/>
      <c r="E33" s="15"/>
      <c r="F33" s="15"/>
      <c r="G33" s="15"/>
      <c r="H33" s="15"/>
      <c r="I33" s="16"/>
    </row>
    <row r="34" spans="1:9" ht="15">
      <c r="A34" s="154"/>
      <c r="B34" s="15"/>
      <c r="C34" s="15"/>
      <c r="D34" s="15"/>
      <c r="E34" s="15"/>
      <c r="F34" s="15"/>
      <c r="G34" s="15"/>
      <c r="H34" s="15"/>
      <c r="I34" s="16"/>
    </row>
    <row r="35" spans="1:9" ht="15">
      <c r="A35" s="154"/>
      <c r="B35" s="15"/>
      <c r="C35" s="15"/>
      <c r="D35" s="15"/>
      <c r="E35" s="15"/>
      <c r="F35" s="15"/>
      <c r="G35" s="15"/>
      <c r="H35" s="15"/>
      <c r="I35" s="16"/>
    </row>
    <row r="36" spans="1:9" ht="1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5">
      <c r="A37" s="155"/>
      <c r="B37" s="15"/>
      <c r="C37" s="15"/>
      <c r="D37" s="15"/>
      <c r="E37" s="15"/>
      <c r="F37" s="15"/>
      <c r="G37" s="15"/>
      <c r="H37" s="15"/>
      <c r="I37" s="16"/>
    </row>
    <row r="38" spans="1:9" ht="15">
      <c r="A38" s="154"/>
      <c r="B38" s="15"/>
      <c r="C38" s="15"/>
      <c r="D38" s="15"/>
      <c r="E38" s="15"/>
      <c r="F38" s="15"/>
      <c r="G38" s="15"/>
      <c r="H38" s="15"/>
      <c r="I38" s="16"/>
    </row>
    <row r="39" spans="1:9" ht="15">
      <c r="A39" s="154"/>
      <c r="B39" s="15"/>
      <c r="C39" s="15"/>
      <c r="D39" s="15"/>
      <c r="E39" s="15"/>
      <c r="F39" s="15"/>
      <c r="G39" s="15"/>
      <c r="H39" s="15"/>
      <c r="I39" s="16"/>
    </row>
    <row r="40" spans="1:9" ht="15">
      <c r="A40" s="154"/>
      <c r="B40" s="15"/>
      <c r="C40" s="15"/>
      <c r="D40" s="15"/>
      <c r="E40" s="15"/>
      <c r="F40" s="15"/>
      <c r="G40" s="15"/>
      <c r="H40" s="15"/>
      <c r="I40" s="16"/>
    </row>
    <row r="41" spans="1:9" ht="15">
      <c r="A41" s="154"/>
      <c r="B41" s="15"/>
      <c r="C41" s="15"/>
      <c r="D41" s="15"/>
      <c r="E41" s="15"/>
      <c r="F41" s="15"/>
      <c r="G41" s="15"/>
      <c r="H41" s="15"/>
      <c r="I41" s="16"/>
    </row>
    <row r="42" spans="1:9" ht="15.75" thickBot="1">
      <c r="A42" s="156"/>
      <c r="B42" s="9"/>
      <c r="C42" s="9"/>
      <c r="D42" s="9"/>
      <c r="E42" s="9"/>
      <c r="F42" s="9"/>
      <c r="G42" s="9"/>
      <c r="H42" s="9"/>
      <c r="I42" s="10"/>
    </row>
    <row r="43" ht="15.75" thickBot="1">
      <c r="A43" s="154"/>
    </row>
    <row r="44" spans="1:9" ht="15">
      <c r="A44" s="153"/>
      <c r="B44" s="6"/>
      <c r="C44" s="7"/>
      <c r="D44" s="11" t="s">
        <v>45</v>
      </c>
      <c r="E44" s="6"/>
      <c r="F44" s="7"/>
      <c r="G44" s="11" t="s">
        <v>28</v>
      </c>
      <c r="H44" s="6"/>
      <c r="I44" s="7"/>
    </row>
    <row r="45" spans="1:9" ht="15.75" thickBot="1">
      <c r="A45" s="8"/>
      <c r="B45" s="9"/>
      <c r="C45" s="10"/>
      <c r="D45" s="12" t="s">
        <v>47</v>
      </c>
      <c r="E45" s="9"/>
      <c r="F45" s="10"/>
      <c r="G45" s="42" t="s">
        <v>46</v>
      </c>
      <c r="H45" s="15"/>
      <c r="I45" s="16"/>
    </row>
    <row r="46" spans="1:9" ht="15">
      <c r="A46" s="11" t="s">
        <v>38</v>
      </c>
      <c r="B46" s="6"/>
      <c r="C46" s="7"/>
      <c r="D46" s="11" t="s">
        <v>24</v>
      </c>
      <c r="E46" s="6"/>
      <c r="F46" s="7"/>
      <c r="G46" s="11" t="s">
        <v>41</v>
      </c>
      <c r="H46" s="11" t="s">
        <v>43</v>
      </c>
      <c r="I46" s="7"/>
    </row>
    <row r="47" spans="1:9" ht="15.75" thickBot="1">
      <c r="A47" s="12" t="s">
        <v>39</v>
      </c>
      <c r="B47" s="9"/>
      <c r="C47" s="10"/>
      <c r="D47" s="12" t="s">
        <v>40</v>
      </c>
      <c r="E47" s="9"/>
      <c r="F47" s="10"/>
      <c r="G47" s="12" t="s">
        <v>42</v>
      </c>
      <c r="H47" s="12" t="s">
        <v>44</v>
      </c>
      <c r="I47" s="10"/>
    </row>
    <row r="48" spans="1:9" ht="15">
      <c r="A48" s="11"/>
      <c r="B48" s="6"/>
      <c r="C48" s="6"/>
      <c r="D48" s="6"/>
      <c r="E48" s="6"/>
      <c r="F48" s="6"/>
      <c r="G48" s="11" t="s">
        <v>48</v>
      </c>
      <c r="H48" s="15"/>
      <c r="I48" s="16"/>
    </row>
    <row r="49" spans="1:9" ht="15.75" thickBot="1">
      <c r="A49" s="8"/>
      <c r="B49" s="9"/>
      <c r="C49" s="9"/>
      <c r="D49" s="9"/>
      <c r="E49" s="9"/>
      <c r="F49" s="9"/>
      <c r="G49" s="8"/>
      <c r="H49" s="9"/>
      <c r="I49" s="10"/>
    </row>
    <row r="50" spans="1:7" ht="19.5" thickBot="1">
      <c r="A50" s="1" t="s">
        <v>50</v>
      </c>
      <c r="G50" s="1" t="s">
        <v>18</v>
      </c>
    </row>
    <row r="51" spans="1:9" ht="15.75">
      <c r="A51" s="11" t="s">
        <v>19</v>
      </c>
      <c r="B51" s="6"/>
      <c r="C51" s="6"/>
      <c r="D51" s="6"/>
      <c r="E51" s="6"/>
      <c r="F51" s="6"/>
      <c r="G51" s="6"/>
      <c r="H51" s="6"/>
      <c r="I51" s="45" t="s">
        <v>51</v>
      </c>
    </row>
    <row r="52" spans="1:9" ht="16.5" thickBot="1">
      <c r="A52" s="12" t="s">
        <v>85</v>
      </c>
      <c r="B52" s="9"/>
      <c r="C52" s="9"/>
      <c r="D52" s="9"/>
      <c r="E52" s="9"/>
      <c r="F52" s="9"/>
      <c r="G52" s="9"/>
      <c r="H52" s="9"/>
      <c r="I52" s="46"/>
    </row>
    <row r="53" ht="15.75" thickBot="1"/>
    <row r="54" spans="1:9" ht="15">
      <c r="A54" s="11" t="s">
        <v>34</v>
      </c>
      <c r="B54" s="7"/>
      <c r="C54" s="11" t="s">
        <v>20</v>
      </c>
      <c r="D54" s="6"/>
      <c r="E54" s="7"/>
      <c r="F54" s="11" t="s">
        <v>52</v>
      </c>
      <c r="G54" s="7"/>
      <c r="H54" s="11" t="s">
        <v>53</v>
      </c>
      <c r="I54" s="7"/>
    </row>
    <row r="55" spans="1:9" ht="15.75" thickBot="1">
      <c r="A55" s="13"/>
      <c r="B55" s="10"/>
      <c r="C55" s="8"/>
      <c r="D55" s="9"/>
      <c r="E55" s="10"/>
      <c r="F55" s="8" t="s">
        <v>94</v>
      </c>
      <c r="G55" s="10"/>
      <c r="H55" s="74" t="s">
        <v>94</v>
      </c>
      <c r="I55" s="10"/>
    </row>
    <row r="56" spans="1:9" ht="15.75" thickBot="1">
      <c r="A56" s="47"/>
      <c r="B56" s="48"/>
      <c r="C56" s="6"/>
      <c r="D56" s="6"/>
      <c r="E56" s="6"/>
      <c r="F56" s="6"/>
      <c r="G56" s="6"/>
      <c r="H56" s="6"/>
      <c r="I56" s="7"/>
    </row>
    <row r="57" spans="1:9" ht="15">
      <c r="A57" s="11" t="s">
        <v>54</v>
      </c>
      <c r="B57" s="7"/>
      <c r="C57" s="15"/>
      <c r="D57" s="15"/>
      <c r="E57" s="15"/>
      <c r="F57" s="43"/>
      <c r="G57" s="43"/>
      <c r="H57" s="43"/>
      <c r="I57" s="49" t="s">
        <v>55</v>
      </c>
    </row>
    <row r="58" spans="1:9" ht="15.75" thickBot="1">
      <c r="A58" s="8"/>
      <c r="B58" s="10"/>
      <c r="C58" s="15"/>
      <c r="D58" s="15"/>
      <c r="E58" s="43" t="s">
        <v>56</v>
      </c>
      <c r="F58" s="43"/>
      <c r="G58" s="15"/>
      <c r="H58" s="15"/>
      <c r="I58" s="16"/>
    </row>
    <row r="59" spans="1:9" ht="15">
      <c r="A59" s="14"/>
      <c r="B59" s="15"/>
      <c r="C59" s="15"/>
      <c r="D59" s="15"/>
      <c r="E59" s="43"/>
      <c r="F59" s="43"/>
      <c r="G59" s="43" t="s">
        <v>57</v>
      </c>
      <c r="H59" s="15"/>
      <c r="I59" s="16"/>
    </row>
    <row r="60" spans="1:9" ht="15.75" thickBot="1">
      <c r="A60" s="12" t="s">
        <v>63</v>
      </c>
      <c r="B60" s="9"/>
      <c r="C60" s="9"/>
      <c r="D60" s="43"/>
      <c r="E60" s="43"/>
      <c r="F60" s="43"/>
      <c r="G60" s="43" t="s">
        <v>58</v>
      </c>
      <c r="H60" s="15"/>
      <c r="I60" s="16"/>
    </row>
    <row r="61" spans="1:9" ht="15.75" thickBot="1">
      <c r="A61" s="11" t="s">
        <v>59</v>
      </c>
      <c r="B61" s="6"/>
      <c r="C61" s="6"/>
      <c r="D61" s="6"/>
      <c r="E61" s="6" t="s">
        <v>94</v>
      </c>
      <c r="F61" s="72" t="s">
        <v>100</v>
      </c>
      <c r="G61" s="6" t="s">
        <v>62</v>
      </c>
      <c r="H61" s="72" t="s">
        <v>61</v>
      </c>
      <c r="I61" s="7" t="s">
        <v>60</v>
      </c>
    </row>
    <row r="62" spans="1:9" ht="15">
      <c r="A62" s="5" t="s">
        <v>192</v>
      </c>
      <c r="B62" s="53"/>
      <c r="C62" s="53"/>
      <c r="D62" s="53"/>
      <c r="E62" s="53"/>
      <c r="F62" s="108">
        <v>3</v>
      </c>
      <c r="G62" s="18">
        <v>0</v>
      </c>
      <c r="H62" s="18">
        <v>0</v>
      </c>
      <c r="I62" s="20">
        <f aca="true" t="shared" si="0" ref="I62:I69">SUM(G62+H62)</f>
        <v>0</v>
      </c>
    </row>
    <row r="63" spans="1:9" ht="15">
      <c r="A63" s="35" t="s">
        <v>174</v>
      </c>
      <c r="B63" s="32"/>
      <c r="C63" s="32"/>
      <c r="D63" s="32"/>
      <c r="E63" s="32"/>
      <c r="F63" s="109">
        <v>3</v>
      </c>
      <c r="G63" s="17">
        <v>0</v>
      </c>
      <c r="H63" s="17">
        <v>0</v>
      </c>
      <c r="I63" s="20">
        <f t="shared" si="0"/>
        <v>0</v>
      </c>
    </row>
    <row r="64" spans="1:9" ht="15">
      <c r="A64" s="35" t="s">
        <v>215</v>
      </c>
      <c r="B64" s="32"/>
      <c r="C64" s="32"/>
      <c r="D64" s="32"/>
      <c r="E64" s="32"/>
      <c r="F64" s="109">
        <v>3</v>
      </c>
      <c r="G64" s="17">
        <v>0</v>
      </c>
      <c r="H64" s="17">
        <v>0</v>
      </c>
      <c r="I64" s="20">
        <f t="shared" si="0"/>
        <v>0</v>
      </c>
    </row>
    <row r="65" spans="1:9" ht="15">
      <c r="A65" s="35" t="s">
        <v>175</v>
      </c>
      <c r="B65" s="32"/>
      <c r="C65" s="32"/>
      <c r="D65" s="32"/>
      <c r="E65" s="32"/>
      <c r="F65" s="109">
        <v>3</v>
      </c>
      <c r="G65" s="17">
        <v>0</v>
      </c>
      <c r="H65" s="17">
        <v>0</v>
      </c>
      <c r="I65" s="20">
        <f t="shared" si="0"/>
        <v>0</v>
      </c>
    </row>
    <row r="66" spans="1:9" ht="15">
      <c r="A66" s="35" t="s">
        <v>278</v>
      </c>
      <c r="B66" s="32"/>
      <c r="C66" s="32"/>
      <c r="D66" s="32"/>
      <c r="E66" s="32"/>
      <c r="F66" s="109">
        <v>3</v>
      </c>
      <c r="G66" s="17">
        <v>0</v>
      </c>
      <c r="H66" s="17">
        <v>0</v>
      </c>
      <c r="I66" s="20">
        <f t="shared" si="0"/>
        <v>0</v>
      </c>
    </row>
    <row r="67" spans="1:9" ht="15">
      <c r="A67" s="35" t="s">
        <v>176</v>
      </c>
      <c r="B67" s="32"/>
      <c r="C67" s="32"/>
      <c r="D67" s="32"/>
      <c r="E67" s="32"/>
      <c r="F67" s="109">
        <v>3</v>
      </c>
      <c r="G67" s="17">
        <v>0</v>
      </c>
      <c r="H67" s="17">
        <v>0</v>
      </c>
      <c r="I67" s="20">
        <f t="shared" si="0"/>
        <v>0</v>
      </c>
    </row>
    <row r="68" spans="1:9" ht="15">
      <c r="A68" s="35" t="s">
        <v>208</v>
      </c>
      <c r="B68" s="32"/>
      <c r="C68" s="32"/>
      <c r="D68" s="32"/>
      <c r="E68" s="32"/>
      <c r="F68" s="109">
        <v>3</v>
      </c>
      <c r="G68" s="17">
        <v>0</v>
      </c>
      <c r="H68" s="17">
        <v>0</v>
      </c>
      <c r="I68" s="20">
        <f t="shared" si="0"/>
        <v>0</v>
      </c>
    </row>
    <row r="69" spans="1:9" ht="15">
      <c r="A69" s="35" t="s">
        <v>271</v>
      </c>
      <c r="B69" s="32"/>
      <c r="C69" s="32"/>
      <c r="D69" s="32"/>
      <c r="E69" s="32"/>
      <c r="F69" s="17">
        <v>1</v>
      </c>
      <c r="G69" s="17">
        <v>0</v>
      </c>
      <c r="H69" s="17">
        <v>0</v>
      </c>
      <c r="I69" s="20">
        <f t="shared" si="0"/>
        <v>0</v>
      </c>
    </row>
    <row r="70" spans="1:9" ht="15.75" thickBot="1">
      <c r="A70" s="73" t="s">
        <v>94</v>
      </c>
      <c r="B70" s="34"/>
      <c r="C70" s="34"/>
      <c r="D70" s="34"/>
      <c r="E70" s="34"/>
      <c r="F70" s="55"/>
      <c r="G70" s="17"/>
      <c r="H70" s="17"/>
      <c r="I70" s="20" t="s">
        <v>94</v>
      </c>
    </row>
    <row r="71" spans="1:9" ht="15.75" thickBot="1">
      <c r="A71" s="8"/>
      <c r="B71" s="9"/>
      <c r="C71" s="9"/>
      <c r="D71" s="9"/>
      <c r="E71" s="9"/>
      <c r="F71" s="106">
        <f>SUM(F62:F69)/8</f>
        <v>2.75</v>
      </c>
      <c r="G71" s="105"/>
      <c r="H71" s="21"/>
      <c r="I71" s="22" t="s">
        <v>94</v>
      </c>
    </row>
    <row r="72" spans="1:9" ht="15">
      <c r="A72" s="15"/>
      <c r="B72" s="15"/>
      <c r="C72" s="15"/>
      <c r="D72" s="43" t="s">
        <v>66</v>
      </c>
      <c r="E72" s="15"/>
      <c r="F72" s="15"/>
      <c r="G72" s="15"/>
      <c r="H72" s="15"/>
      <c r="I72" s="15"/>
    </row>
    <row r="73" spans="1:9" ht="15.75" thickBot="1">
      <c r="A73" s="12" t="s">
        <v>64</v>
      </c>
      <c r="B73" s="15"/>
      <c r="C73" s="15"/>
      <c r="D73" s="43" t="s">
        <v>95</v>
      </c>
      <c r="E73" s="15"/>
      <c r="F73" s="15"/>
      <c r="G73" s="15"/>
      <c r="H73" s="15"/>
      <c r="I73" s="15"/>
    </row>
    <row r="74" spans="1:9" ht="15.75" thickBot="1">
      <c r="A74" s="58" t="s">
        <v>65</v>
      </c>
      <c r="B74" s="59"/>
      <c r="C74" s="60"/>
      <c r="D74" s="60"/>
      <c r="E74" s="60"/>
      <c r="F74" s="157"/>
      <c r="G74" s="58" t="s">
        <v>151</v>
      </c>
      <c r="H74" s="61" t="s">
        <v>157</v>
      </c>
      <c r="I74" s="62" t="s">
        <v>160</v>
      </c>
    </row>
    <row r="75" spans="1:9" ht="15">
      <c r="A75" s="5"/>
      <c r="B75" s="63" t="s">
        <v>94</v>
      </c>
      <c r="C75" s="15"/>
      <c r="D75" s="15"/>
      <c r="E75" s="15"/>
      <c r="F75" s="15"/>
      <c r="G75" s="91"/>
      <c r="H75" s="92"/>
      <c r="I75" s="93"/>
    </row>
    <row r="76" spans="1:9" ht="15">
      <c r="A76" s="23" t="s">
        <v>272</v>
      </c>
      <c r="B76" s="34" t="s">
        <v>273</v>
      </c>
      <c r="C76" s="34"/>
      <c r="D76" s="34"/>
      <c r="E76" s="34"/>
      <c r="F76" s="34"/>
      <c r="G76" s="88"/>
      <c r="H76" s="89"/>
      <c r="I76" s="90"/>
    </row>
    <row r="77" spans="1:9" ht="15">
      <c r="A77" s="66"/>
      <c r="B77" s="54"/>
      <c r="C77" s="54"/>
      <c r="D77" s="54"/>
      <c r="E77" s="54"/>
      <c r="F77" s="54"/>
      <c r="G77" s="94"/>
      <c r="H77" s="95"/>
      <c r="I77" s="96"/>
    </row>
    <row r="78" spans="1:9" ht="15">
      <c r="A78" s="23" t="s">
        <v>274</v>
      </c>
      <c r="B78" s="34" t="s">
        <v>275</v>
      </c>
      <c r="C78" s="34"/>
      <c r="D78" s="34"/>
      <c r="E78" s="34"/>
      <c r="F78" s="34"/>
      <c r="G78" s="88"/>
      <c r="H78" s="89"/>
      <c r="I78" s="90"/>
    </row>
    <row r="79" spans="1:9" ht="15">
      <c r="A79" s="64"/>
      <c r="B79" s="54"/>
      <c r="C79" s="54"/>
      <c r="D79" s="54"/>
      <c r="E79" s="54"/>
      <c r="F79" s="54"/>
      <c r="G79" s="94"/>
      <c r="H79" s="95"/>
      <c r="I79" s="96"/>
    </row>
    <row r="80" spans="1:9" ht="15">
      <c r="A80" s="23" t="s">
        <v>276</v>
      </c>
      <c r="B80" s="34" t="s">
        <v>277</v>
      </c>
      <c r="C80" s="34"/>
      <c r="D80" s="34"/>
      <c r="E80" s="34"/>
      <c r="F80" s="34"/>
      <c r="G80" s="88"/>
      <c r="H80" s="89"/>
      <c r="I80" s="90"/>
    </row>
    <row r="81" spans="1:9" ht="15">
      <c r="A81" s="66"/>
      <c r="B81" s="54"/>
      <c r="C81" s="54"/>
      <c r="D81" s="54"/>
      <c r="E81" s="54"/>
      <c r="F81" s="54"/>
      <c r="G81" s="94"/>
      <c r="H81" s="95"/>
      <c r="I81" s="96"/>
    </row>
    <row r="82" spans="1:9" ht="15">
      <c r="A82" s="23"/>
      <c r="B82" s="34"/>
      <c r="C82" s="34"/>
      <c r="D82" s="34"/>
      <c r="E82" s="34"/>
      <c r="F82" s="34"/>
      <c r="G82" s="88"/>
      <c r="H82" s="89"/>
      <c r="I82" s="90"/>
    </row>
    <row r="83" spans="1:9" ht="15">
      <c r="A83" s="64"/>
      <c r="B83" s="54"/>
      <c r="C83" s="54"/>
      <c r="D83" s="54"/>
      <c r="E83" s="54"/>
      <c r="F83" s="54"/>
      <c r="G83" s="94"/>
      <c r="H83" s="95"/>
      <c r="I83" s="96"/>
    </row>
    <row r="84" spans="1:9" ht="15">
      <c r="A84" s="23"/>
      <c r="B84" s="34"/>
      <c r="C84" s="34"/>
      <c r="D84" s="34"/>
      <c r="E84" s="34"/>
      <c r="F84" s="34"/>
      <c r="G84" s="88"/>
      <c r="H84" s="89"/>
      <c r="I84" s="90"/>
    </row>
    <row r="85" spans="1:9" ht="15">
      <c r="A85" s="66"/>
      <c r="B85" s="54"/>
      <c r="C85" s="54"/>
      <c r="D85" s="54"/>
      <c r="E85" s="54"/>
      <c r="F85" s="54"/>
      <c r="G85" s="94"/>
      <c r="H85" s="95"/>
      <c r="I85" s="96"/>
    </row>
    <row r="86" spans="1:9" ht="15">
      <c r="A86" s="23"/>
      <c r="B86" s="34"/>
      <c r="C86" s="34"/>
      <c r="D86" s="34"/>
      <c r="E86" s="34"/>
      <c r="F86" s="34"/>
      <c r="G86" s="88"/>
      <c r="H86" s="89"/>
      <c r="I86" s="90"/>
    </row>
    <row r="87" spans="1:9" ht="15">
      <c r="A87" s="66"/>
      <c r="B87" s="54"/>
      <c r="C87" s="54"/>
      <c r="D87" s="54"/>
      <c r="E87" s="54"/>
      <c r="F87" s="54"/>
      <c r="G87" s="94"/>
      <c r="H87" s="95"/>
      <c r="I87" s="96"/>
    </row>
    <row r="88" spans="1:9" ht="15">
      <c r="A88" s="23"/>
      <c r="B88" s="34"/>
      <c r="C88" s="34"/>
      <c r="D88" s="34"/>
      <c r="E88" s="34"/>
      <c r="F88" s="34"/>
      <c r="G88" s="88"/>
      <c r="H88" s="89"/>
      <c r="I88" s="90"/>
    </row>
    <row r="89" spans="1:9" ht="15">
      <c r="A89" s="64"/>
      <c r="B89" s="54"/>
      <c r="C89" s="54"/>
      <c r="D89" s="54"/>
      <c r="E89" s="54"/>
      <c r="F89" s="54"/>
      <c r="G89" s="94"/>
      <c r="H89" s="95"/>
      <c r="I89" s="96"/>
    </row>
    <row r="90" spans="1:9" ht="15">
      <c r="A90" s="23"/>
      <c r="B90" s="34"/>
      <c r="C90" s="34"/>
      <c r="D90" s="34"/>
      <c r="E90" s="34"/>
      <c r="F90" s="34"/>
      <c r="G90" s="88"/>
      <c r="H90" s="89"/>
      <c r="I90" s="90"/>
    </row>
    <row r="91" spans="1:9" ht="15">
      <c r="A91" s="66"/>
      <c r="B91" s="54"/>
      <c r="C91" s="54"/>
      <c r="D91" s="54"/>
      <c r="E91" s="54"/>
      <c r="F91" s="54"/>
      <c r="G91" s="94"/>
      <c r="H91" s="95"/>
      <c r="I91" s="96"/>
    </row>
    <row r="92" spans="1:9" ht="15">
      <c r="A92" s="23"/>
      <c r="B92" s="34"/>
      <c r="C92" s="34"/>
      <c r="D92" s="34"/>
      <c r="E92" s="34"/>
      <c r="F92" s="34"/>
      <c r="G92" s="88"/>
      <c r="H92" s="89"/>
      <c r="I92" s="90"/>
    </row>
    <row r="93" spans="1:9" ht="15">
      <c r="A93" s="64"/>
      <c r="B93" s="54"/>
      <c r="C93" s="54"/>
      <c r="D93" s="54"/>
      <c r="E93" s="54"/>
      <c r="F93" s="54"/>
      <c r="G93" s="94"/>
      <c r="H93" s="95"/>
      <c r="I93" s="96"/>
    </row>
    <row r="94" spans="1:9" ht="15">
      <c r="A94" s="23"/>
      <c r="B94" s="34"/>
      <c r="C94" s="34"/>
      <c r="D94" s="34"/>
      <c r="E94" s="34"/>
      <c r="F94" s="34"/>
      <c r="G94" s="88"/>
      <c r="H94" s="89"/>
      <c r="I94" s="90"/>
    </row>
    <row r="95" spans="1:9" ht="15">
      <c r="A95" s="66"/>
      <c r="B95" s="54"/>
      <c r="C95" s="54"/>
      <c r="D95" s="54"/>
      <c r="E95" s="54"/>
      <c r="F95" s="54"/>
      <c r="G95" s="94"/>
      <c r="H95" s="95"/>
      <c r="I95" s="96"/>
    </row>
    <row r="96" spans="1:9" ht="15">
      <c r="A96" s="23"/>
      <c r="B96" s="34"/>
      <c r="C96" s="34"/>
      <c r="D96" s="34"/>
      <c r="E96" s="34"/>
      <c r="F96" s="34"/>
      <c r="G96" s="88"/>
      <c r="H96" s="89"/>
      <c r="I96" s="90"/>
    </row>
    <row r="97" spans="1:9" ht="15">
      <c r="A97" s="66"/>
      <c r="B97" s="54"/>
      <c r="C97" s="54"/>
      <c r="D97" s="54"/>
      <c r="E97" s="54"/>
      <c r="F97" s="54"/>
      <c r="G97" s="94"/>
      <c r="H97" s="95"/>
      <c r="I97" s="96"/>
    </row>
    <row r="98" spans="1:9" ht="15">
      <c r="A98" s="23"/>
      <c r="B98" s="34"/>
      <c r="C98" s="34"/>
      <c r="D98" s="34"/>
      <c r="E98" s="34"/>
      <c r="F98" s="34"/>
      <c r="G98" s="88"/>
      <c r="H98" s="89"/>
      <c r="I98" s="90"/>
    </row>
    <row r="99" spans="1:9" ht="15">
      <c r="A99" s="15"/>
      <c r="B99" s="15"/>
      <c r="C99" s="15"/>
      <c r="D99" s="43" t="s">
        <v>94</v>
      </c>
      <c r="E99" s="15"/>
      <c r="F99" s="15"/>
      <c r="G99" s="15"/>
      <c r="H99" s="15"/>
      <c r="I99" s="15"/>
    </row>
    <row r="100" spans="2:9" ht="15">
      <c r="B100" s="15"/>
      <c r="C100" s="15"/>
      <c r="D100" s="43" t="s">
        <v>94</v>
      </c>
      <c r="E100" s="15"/>
      <c r="F100" s="15"/>
      <c r="G100" s="15"/>
      <c r="H100" s="15"/>
      <c r="I100" s="15"/>
    </row>
  </sheetData>
  <sheetProtection password="C008" sheet="1"/>
  <hyperlinks>
    <hyperlink ref="G45" r:id="rId1" display="info@jucomi.se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56">
      <selection activeCell="A76" sqref="A76:I80"/>
    </sheetView>
  </sheetViews>
  <sheetFormatPr defaultColWidth="9.140625" defaultRowHeight="15"/>
  <cols>
    <col min="1" max="1" width="10.421875" style="0" bestFit="1" customWidth="1"/>
    <col min="5" max="5" width="5.00390625" style="0" customWidth="1"/>
    <col min="6" max="6" width="11.7109375" style="0" bestFit="1" customWidth="1"/>
    <col min="7" max="7" width="11.8515625" style="0" customWidth="1"/>
    <col min="8" max="8" width="8.140625" style="0" customWidth="1"/>
    <col min="9" max="9" width="11.57421875" style="0" customWidth="1"/>
    <col min="10" max="10" width="9.140625" style="0" hidden="1" customWidth="1"/>
  </cols>
  <sheetData>
    <row r="1" spans="1:7" ht="19.5" thickBot="1">
      <c r="A1" s="1" t="s">
        <v>17</v>
      </c>
      <c r="G1" s="1" t="s">
        <v>18</v>
      </c>
    </row>
    <row r="2" spans="1:9" ht="15.75">
      <c r="A2" s="11" t="s">
        <v>19</v>
      </c>
      <c r="B2" s="6"/>
      <c r="C2" s="6"/>
      <c r="D2" s="6"/>
      <c r="E2" s="6"/>
      <c r="F2" s="6"/>
      <c r="G2" s="6"/>
      <c r="H2" s="6"/>
      <c r="I2" s="45" t="s">
        <v>49</v>
      </c>
    </row>
    <row r="3" spans="1:9" ht="16.5" thickBot="1">
      <c r="A3" s="12" t="s">
        <v>86</v>
      </c>
      <c r="B3" s="9"/>
      <c r="C3" s="9"/>
      <c r="D3" s="9"/>
      <c r="E3" s="9"/>
      <c r="F3" s="9"/>
      <c r="G3" s="9"/>
      <c r="H3" s="9"/>
      <c r="I3" s="46"/>
    </row>
    <row r="4" ht="15.75" thickBot="1"/>
    <row r="5" spans="1:10" ht="15.75" thickBot="1">
      <c r="A5" s="11" t="s">
        <v>34</v>
      </c>
      <c r="B5" s="7"/>
      <c r="C5" s="11" t="s">
        <v>20</v>
      </c>
      <c r="D5" s="6"/>
      <c r="E5" s="7"/>
      <c r="F5" s="11" t="s">
        <v>21</v>
      </c>
      <c r="G5" s="7"/>
      <c r="H5" s="40" t="s">
        <v>207</v>
      </c>
      <c r="I5" s="147" t="s">
        <v>43</v>
      </c>
      <c r="J5" s="7"/>
    </row>
    <row r="6" spans="1:10" ht="15.75" thickBot="1">
      <c r="A6" s="8" t="str">
        <f>T(Datablad!C7)</f>
        <v>Brf.Husbåten</v>
      </c>
      <c r="B6" s="10"/>
      <c r="C6" s="8"/>
      <c r="D6" s="9"/>
      <c r="E6" s="10"/>
      <c r="F6" s="8" t="str">
        <f>T(Datablad!C9)</f>
        <v>Fleminggatan 30-32</v>
      </c>
      <c r="G6" s="10"/>
      <c r="H6" s="37" t="str">
        <f>T(Datablad!C10)</f>
        <v>112 32</v>
      </c>
      <c r="I6" s="37" t="str">
        <f>T(Datablad!C11)</f>
        <v>Stockholm</v>
      </c>
      <c r="J6" s="10"/>
    </row>
    <row r="7" spans="1:10" ht="15.75" thickBot="1">
      <c r="A7" s="11" t="s">
        <v>23</v>
      </c>
      <c r="B7" s="6"/>
      <c r="C7" s="6"/>
      <c r="D7" s="6"/>
      <c r="E7" s="7"/>
      <c r="F7" s="11" t="s">
        <v>24</v>
      </c>
      <c r="G7" s="7"/>
      <c r="H7" s="40" t="s">
        <v>207</v>
      </c>
      <c r="I7" s="147" t="s">
        <v>43</v>
      </c>
      <c r="J7" s="7"/>
    </row>
    <row r="8" spans="1:10" ht="15.75" thickBot="1">
      <c r="A8" s="8" t="str">
        <f>T(Datablad!C7)</f>
        <v>Brf.Husbåten</v>
      </c>
      <c r="B8" s="9"/>
      <c r="C8" s="9"/>
      <c r="D8" s="9"/>
      <c r="E8" s="10"/>
      <c r="F8" s="8" t="str">
        <f>T(Datablad!C9)</f>
        <v>Fleminggatan 30-32</v>
      </c>
      <c r="G8" s="10"/>
      <c r="H8" s="37" t="str">
        <f>T(Datablad!C10)</f>
        <v>112 32</v>
      </c>
      <c r="I8" s="37" t="str">
        <f>T(Datablad!C11)</f>
        <v>Stockholm</v>
      </c>
      <c r="J8" s="16"/>
    </row>
    <row r="9" spans="1:10" ht="15">
      <c r="A9" s="11" t="s">
        <v>25</v>
      </c>
      <c r="B9" s="6"/>
      <c r="C9" s="6"/>
      <c r="D9" s="6"/>
      <c r="E9" s="7"/>
      <c r="F9" s="11" t="s">
        <v>24</v>
      </c>
      <c r="G9" s="7"/>
      <c r="H9" s="11" t="s">
        <v>22</v>
      </c>
      <c r="I9" s="7"/>
      <c r="J9" s="16"/>
    </row>
    <row r="10" spans="1:10" ht="15.75" thickBot="1">
      <c r="A10" s="8"/>
      <c r="B10" s="9"/>
      <c r="C10" s="9"/>
      <c r="D10" s="9"/>
      <c r="E10" s="10"/>
      <c r="F10" s="8"/>
      <c r="G10" s="10"/>
      <c r="H10" s="8" t="s">
        <v>94</v>
      </c>
      <c r="I10" s="10"/>
      <c r="J10" s="10"/>
    </row>
    <row r="11" spans="1:9" ht="15">
      <c r="A11" s="11" t="s">
        <v>26</v>
      </c>
      <c r="B11" s="6"/>
      <c r="C11" s="6"/>
      <c r="D11" s="6"/>
      <c r="E11" s="7"/>
      <c r="F11" s="11" t="s">
        <v>27</v>
      </c>
      <c r="G11" s="7"/>
      <c r="H11" s="11" t="s">
        <v>28</v>
      </c>
      <c r="I11" s="7"/>
    </row>
    <row r="12" spans="1:9" ht="15.75" thickBot="1">
      <c r="A12" s="8" t="str">
        <f>T(Datablad!C7)</f>
        <v>Brf.Husbåten</v>
      </c>
      <c r="B12" s="9"/>
      <c r="C12" s="9"/>
      <c r="D12" s="9"/>
      <c r="E12" s="10"/>
      <c r="F12" s="8"/>
      <c r="G12" s="10"/>
      <c r="H12" s="9"/>
      <c r="I12" s="10"/>
    </row>
    <row r="13" spans="1:9" ht="15">
      <c r="A13" s="11" t="s">
        <v>29</v>
      </c>
      <c r="B13" s="7"/>
      <c r="C13" s="11" t="s">
        <v>30</v>
      </c>
      <c r="D13" s="6"/>
      <c r="E13" s="7"/>
      <c r="F13" s="38" t="s">
        <v>31</v>
      </c>
      <c r="G13" s="38" t="s">
        <v>32</v>
      </c>
      <c r="H13" s="11" t="s">
        <v>33</v>
      </c>
      <c r="I13" s="7"/>
    </row>
    <row r="14" spans="1:9" ht="15.75" thickBot="1">
      <c r="A14" s="8" t="str">
        <f>T(Datablad!C7)</f>
        <v>Brf.Husbåten</v>
      </c>
      <c r="B14" s="10"/>
      <c r="C14" s="71"/>
      <c r="D14" s="9"/>
      <c r="E14" s="10"/>
      <c r="F14" s="37" t="str">
        <f>T(Datablad!C13)</f>
        <v>3142 kvm</v>
      </c>
      <c r="G14" s="10" t="str">
        <f>T(Datablad!C14)</f>
        <v>34 lgh</v>
      </c>
      <c r="H14" s="9" t="str">
        <f>T(Datablad!C17)</f>
        <v>0 st</v>
      </c>
      <c r="I14" s="10"/>
    </row>
    <row r="15" ht="15.75" thickBot="1">
      <c r="A15" s="39" t="s">
        <v>17</v>
      </c>
    </row>
    <row r="16" spans="1:9" ht="15.75" thickBot="1">
      <c r="A16" s="40" t="s">
        <v>93</v>
      </c>
      <c r="B16" s="4"/>
      <c r="C16" s="40"/>
      <c r="D16" s="41" t="s">
        <v>35</v>
      </c>
      <c r="E16" s="4"/>
      <c r="F16" s="3"/>
      <c r="G16" s="41" t="s">
        <v>36</v>
      </c>
      <c r="H16" s="3"/>
      <c r="I16" s="4"/>
    </row>
    <row r="17" spans="1:9" ht="15">
      <c r="A17" s="5"/>
      <c r="B17" s="7"/>
      <c r="C17" s="44"/>
      <c r="D17" s="6"/>
      <c r="E17" s="7"/>
      <c r="F17" s="6"/>
      <c r="G17" s="6"/>
      <c r="H17" s="6"/>
      <c r="I17" s="7"/>
    </row>
    <row r="18" spans="1:9" ht="15.75" thickBot="1">
      <c r="A18" s="8"/>
      <c r="B18" s="10"/>
      <c r="C18" s="8"/>
      <c r="D18" s="9"/>
      <c r="E18" s="10"/>
      <c r="F18" s="9"/>
      <c r="G18" s="9"/>
      <c r="H18" s="9"/>
      <c r="I18" s="10"/>
    </row>
    <row r="19" ht="15.75" thickBot="1"/>
    <row r="20" spans="1:9" ht="15.75" thickBot="1">
      <c r="A20" s="2"/>
      <c r="B20" s="3"/>
      <c r="C20" s="3"/>
      <c r="D20" s="41" t="s">
        <v>149</v>
      </c>
      <c r="E20" s="3"/>
      <c r="F20" s="3"/>
      <c r="G20" s="3"/>
      <c r="H20" s="3"/>
      <c r="I20" s="4"/>
    </row>
    <row r="21" spans="1:9" ht="15">
      <c r="A21" s="164" t="s">
        <v>280</v>
      </c>
      <c r="B21" s="6"/>
      <c r="C21" s="6"/>
      <c r="D21" s="6"/>
      <c r="E21" s="6"/>
      <c r="F21" s="6"/>
      <c r="G21" s="6"/>
      <c r="H21" s="6"/>
      <c r="I21" s="7"/>
    </row>
    <row r="22" spans="1:9" ht="15">
      <c r="A22" s="39" t="s">
        <v>281</v>
      </c>
      <c r="B22" s="15"/>
      <c r="C22" s="15"/>
      <c r="D22" s="15"/>
      <c r="E22" s="15"/>
      <c r="F22" s="15"/>
      <c r="G22" s="15"/>
      <c r="H22" s="15"/>
      <c r="I22" s="16"/>
    </row>
    <row r="23" spans="1:9" ht="15">
      <c r="A23" s="39" t="s">
        <v>282</v>
      </c>
      <c r="B23" s="15"/>
      <c r="C23" s="15"/>
      <c r="D23" s="15"/>
      <c r="E23" s="15"/>
      <c r="F23" s="15"/>
      <c r="G23" s="15"/>
      <c r="H23" s="15"/>
      <c r="I23" s="16"/>
    </row>
    <row r="24" spans="1:9" ht="15">
      <c r="A24" s="39" t="s">
        <v>283</v>
      </c>
      <c r="B24" s="15"/>
      <c r="C24" s="15"/>
      <c r="D24" s="15"/>
      <c r="E24" s="15"/>
      <c r="F24" s="15"/>
      <c r="G24" s="15"/>
      <c r="H24" s="15"/>
      <c r="I24" s="16"/>
    </row>
    <row r="25" spans="1:9" ht="15">
      <c r="A25" s="83"/>
      <c r="B25" s="15"/>
      <c r="C25" s="15"/>
      <c r="D25" s="15"/>
      <c r="E25" s="15"/>
      <c r="F25" s="15"/>
      <c r="G25" s="15"/>
      <c r="H25" s="15"/>
      <c r="I25" s="16"/>
    </row>
    <row r="26" spans="1:9" ht="15">
      <c r="A26" s="14"/>
      <c r="B26" s="15"/>
      <c r="C26" s="15"/>
      <c r="D26" s="15"/>
      <c r="E26" s="15"/>
      <c r="F26" s="15"/>
      <c r="G26" s="15"/>
      <c r="H26" s="15"/>
      <c r="I26" s="16"/>
    </row>
    <row r="27" spans="1:9" ht="15">
      <c r="A27" s="76"/>
      <c r="B27" s="15"/>
      <c r="C27" s="15"/>
      <c r="D27" s="15"/>
      <c r="E27" s="15"/>
      <c r="F27" s="15"/>
      <c r="G27" s="15"/>
      <c r="H27" s="15"/>
      <c r="I27" s="16"/>
    </row>
    <row r="28" spans="1:9" ht="1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15">
      <c r="A29" s="14"/>
      <c r="B29" s="15"/>
      <c r="C29" s="15"/>
      <c r="D29" s="15"/>
      <c r="E29" s="15"/>
      <c r="F29" s="15"/>
      <c r="G29" s="15"/>
      <c r="H29" s="15"/>
      <c r="I29" s="16"/>
    </row>
    <row r="30" spans="1:9" ht="15">
      <c r="A30" s="83"/>
      <c r="B30" s="15"/>
      <c r="C30" s="15"/>
      <c r="D30" s="15"/>
      <c r="E30" s="15"/>
      <c r="F30" s="15"/>
      <c r="G30" s="15"/>
      <c r="H30" s="15"/>
      <c r="I30" s="16"/>
    </row>
    <row r="31" spans="1:9" ht="15">
      <c r="A31" s="83"/>
      <c r="B31" s="15"/>
      <c r="C31" s="15"/>
      <c r="D31" s="15"/>
      <c r="E31" s="15"/>
      <c r="F31" s="15"/>
      <c r="G31" s="15"/>
      <c r="H31" s="15"/>
      <c r="I31" s="16"/>
    </row>
    <row r="32" spans="1:9" ht="15">
      <c r="A32" s="83"/>
      <c r="B32" s="15"/>
      <c r="C32" s="15"/>
      <c r="D32" s="15"/>
      <c r="E32" s="15"/>
      <c r="F32" s="15"/>
      <c r="G32" s="15"/>
      <c r="H32" s="15"/>
      <c r="I32" s="16"/>
    </row>
    <row r="33" spans="1:9" ht="1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5.75" thickBot="1">
      <c r="A42" s="8"/>
      <c r="B42" s="9"/>
      <c r="C42" s="9"/>
      <c r="D42" s="9"/>
      <c r="E42" s="9"/>
      <c r="F42" s="9"/>
      <c r="G42" s="9"/>
      <c r="H42" s="9"/>
      <c r="I42" s="10"/>
    </row>
    <row r="43" ht="15.75" thickBot="1"/>
    <row r="44" spans="1:9" ht="15">
      <c r="A44" s="11" t="s">
        <v>37</v>
      </c>
      <c r="B44" s="6"/>
      <c r="C44" s="7"/>
      <c r="D44" s="11" t="s">
        <v>45</v>
      </c>
      <c r="E44" s="6"/>
      <c r="F44" s="7"/>
      <c r="G44" s="11" t="s">
        <v>28</v>
      </c>
      <c r="H44" s="6"/>
      <c r="I44" s="7"/>
    </row>
    <row r="45" spans="1:9" ht="15.75" thickBot="1">
      <c r="A45" s="8"/>
      <c r="B45" s="9"/>
      <c r="C45" s="10"/>
      <c r="D45" s="12" t="s">
        <v>47</v>
      </c>
      <c r="E45" s="9"/>
      <c r="F45" s="10"/>
      <c r="G45" s="42" t="s">
        <v>46</v>
      </c>
      <c r="H45" s="15"/>
      <c r="I45" s="16"/>
    </row>
    <row r="46" spans="1:9" ht="15">
      <c r="A46" s="11" t="s">
        <v>38</v>
      </c>
      <c r="B46" s="6"/>
      <c r="C46" s="7"/>
      <c r="D46" s="11" t="s">
        <v>24</v>
      </c>
      <c r="E46" s="6"/>
      <c r="F46" s="7"/>
      <c r="G46" s="11" t="s">
        <v>41</v>
      </c>
      <c r="H46" s="11" t="s">
        <v>43</v>
      </c>
      <c r="I46" s="7"/>
    </row>
    <row r="47" spans="1:9" ht="15.75" thickBot="1">
      <c r="A47" s="12" t="s">
        <v>39</v>
      </c>
      <c r="B47" s="9"/>
      <c r="C47" s="10"/>
      <c r="D47" s="12" t="s">
        <v>40</v>
      </c>
      <c r="E47" s="9"/>
      <c r="F47" s="10"/>
      <c r="G47" s="12" t="s">
        <v>42</v>
      </c>
      <c r="H47" s="12" t="s">
        <v>44</v>
      </c>
      <c r="I47" s="10"/>
    </row>
    <row r="48" spans="1:9" ht="15">
      <c r="A48" s="11"/>
      <c r="B48" s="6"/>
      <c r="C48" s="6"/>
      <c r="D48" s="6"/>
      <c r="E48" s="6"/>
      <c r="F48" s="6"/>
      <c r="G48" s="11" t="s">
        <v>48</v>
      </c>
      <c r="H48" s="15"/>
      <c r="I48" s="16"/>
    </row>
    <row r="49" spans="1:9" ht="15.75" thickBot="1">
      <c r="A49" s="8"/>
      <c r="B49" s="9"/>
      <c r="C49" s="9"/>
      <c r="D49" s="9"/>
      <c r="E49" s="9"/>
      <c r="F49" s="9"/>
      <c r="G49" s="8"/>
      <c r="H49" s="9"/>
      <c r="I49" s="10"/>
    </row>
    <row r="50" spans="1:7" ht="19.5" thickBot="1">
      <c r="A50" s="1" t="s">
        <v>50</v>
      </c>
      <c r="G50" s="1" t="s">
        <v>18</v>
      </c>
    </row>
    <row r="51" spans="1:9" ht="15.75">
      <c r="A51" s="11" t="s">
        <v>19</v>
      </c>
      <c r="B51" s="6"/>
      <c r="C51" s="6"/>
      <c r="D51" s="6"/>
      <c r="E51" s="6"/>
      <c r="F51" s="6"/>
      <c r="G51" s="6"/>
      <c r="H51" s="6"/>
      <c r="I51" s="45" t="s">
        <v>51</v>
      </c>
    </row>
    <row r="52" spans="1:9" ht="16.5" thickBot="1">
      <c r="A52" s="12" t="s">
        <v>86</v>
      </c>
      <c r="B52" s="9"/>
      <c r="C52" s="9"/>
      <c r="D52" s="9"/>
      <c r="E52" s="9"/>
      <c r="F52" s="9"/>
      <c r="G52" s="9"/>
      <c r="H52" s="9"/>
      <c r="I52" s="46"/>
    </row>
    <row r="53" ht="15.75" thickBot="1"/>
    <row r="54" spans="1:9" ht="15">
      <c r="A54" s="11" t="s">
        <v>34</v>
      </c>
      <c r="B54" s="7"/>
      <c r="C54" s="11" t="s">
        <v>20</v>
      </c>
      <c r="D54" s="6"/>
      <c r="E54" s="7"/>
      <c r="F54" s="11" t="s">
        <v>52</v>
      </c>
      <c r="G54" s="7"/>
      <c r="H54" s="11" t="s">
        <v>53</v>
      </c>
      <c r="I54" s="7"/>
    </row>
    <row r="55" spans="1:9" ht="15.75" thickBot="1">
      <c r="A55" s="13"/>
      <c r="B55" s="10"/>
      <c r="C55" s="8"/>
      <c r="D55" s="9"/>
      <c r="E55" s="10"/>
      <c r="F55" s="8"/>
      <c r="G55" s="10"/>
      <c r="H55" s="9"/>
      <c r="I55" s="10"/>
    </row>
    <row r="56" spans="1:9" ht="15.75" thickBot="1">
      <c r="A56" s="47"/>
      <c r="B56" s="48"/>
      <c r="C56" s="6"/>
      <c r="D56" s="6"/>
      <c r="E56" s="6"/>
      <c r="F56" s="6"/>
      <c r="G56" s="6"/>
      <c r="H56" s="6"/>
      <c r="I56" s="7"/>
    </row>
    <row r="57" spans="1:9" ht="15">
      <c r="A57" s="11" t="s">
        <v>54</v>
      </c>
      <c r="B57" s="7"/>
      <c r="C57" s="15"/>
      <c r="D57" s="15"/>
      <c r="E57" s="15"/>
      <c r="F57" s="43"/>
      <c r="G57" s="43"/>
      <c r="H57" s="43"/>
      <c r="I57" s="49" t="s">
        <v>55</v>
      </c>
    </row>
    <row r="58" spans="1:9" ht="15.75" thickBot="1">
      <c r="A58" s="8"/>
      <c r="B58" s="10"/>
      <c r="C58" s="15"/>
      <c r="D58" s="15"/>
      <c r="E58" s="43" t="s">
        <v>56</v>
      </c>
      <c r="F58" s="43"/>
      <c r="G58" s="15"/>
      <c r="H58" s="15"/>
      <c r="I58" s="16"/>
    </row>
    <row r="59" spans="1:9" ht="15">
      <c r="A59" s="14"/>
      <c r="B59" s="15"/>
      <c r="C59" s="15"/>
      <c r="D59" s="15"/>
      <c r="E59" s="43"/>
      <c r="F59" s="43"/>
      <c r="G59" s="43" t="s">
        <v>57</v>
      </c>
      <c r="H59" s="15"/>
      <c r="I59" s="16"/>
    </row>
    <row r="60" spans="1:9" ht="15.75" thickBot="1">
      <c r="A60" s="12" t="s">
        <v>63</v>
      </c>
      <c r="B60" s="9"/>
      <c r="C60" s="9"/>
      <c r="D60" s="43"/>
      <c r="E60" s="43"/>
      <c r="F60" s="43"/>
      <c r="G60" s="43" t="s">
        <v>58</v>
      </c>
      <c r="H60" s="15"/>
      <c r="I60" s="16"/>
    </row>
    <row r="61" spans="1:9" ht="15.75" thickBot="1">
      <c r="A61" s="11" t="s">
        <v>59</v>
      </c>
      <c r="B61" s="6"/>
      <c r="C61" s="6"/>
      <c r="D61" s="6"/>
      <c r="E61" s="6" t="s">
        <v>94</v>
      </c>
      <c r="F61" s="72" t="s">
        <v>100</v>
      </c>
      <c r="G61" s="6" t="s">
        <v>62</v>
      </c>
      <c r="H61" s="72" t="s">
        <v>61</v>
      </c>
      <c r="I61" s="7" t="s">
        <v>60</v>
      </c>
    </row>
    <row r="62" spans="1:9" ht="15">
      <c r="A62" s="5" t="s">
        <v>178</v>
      </c>
      <c r="B62" s="53"/>
      <c r="C62" s="53"/>
      <c r="D62" s="53"/>
      <c r="E62" s="53"/>
      <c r="F62" s="108">
        <v>2</v>
      </c>
      <c r="G62" s="18">
        <v>0</v>
      </c>
      <c r="H62" s="18">
        <v>0</v>
      </c>
      <c r="I62" s="19">
        <f>SUM(G62+H62)</f>
        <v>0</v>
      </c>
    </row>
    <row r="63" spans="1:9" ht="15">
      <c r="A63" s="35" t="s">
        <v>179</v>
      </c>
      <c r="B63" s="32"/>
      <c r="C63" s="32"/>
      <c r="D63" s="32"/>
      <c r="E63" s="32"/>
      <c r="F63" s="109">
        <v>3</v>
      </c>
      <c r="G63" s="17">
        <v>0</v>
      </c>
      <c r="H63" s="17">
        <v>0</v>
      </c>
      <c r="I63" s="20">
        <f>SUM(G63+H63)</f>
        <v>0</v>
      </c>
    </row>
    <row r="64" spans="1:9" ht="15">
      <c r="A64" s="35" t="s">
        <v>201</v>
      </c>
      <c r="B64" s="32"/>
      <c r="C64" s="32"/>
      <c r="D64" s="32"/>
      <c r="E64" s="32"/>
      <c r="F64" s="109">
        <v>3</v>
      </c>
      <c r="G64" s="17">
        <v>0</v>
      </c>
      <c r="H64" s="17">
        <v>0</v>
      </c>
      <c r="I64" s="20">
        <f>SUM(G64+H64)</f>
        <v>0</v>
      </c>
    </row>
    <row r="65" spans="1:9" ht="15">
      <c r="A65" s="35" t="s">
        <v>209</v>
      </c>
      <c r="B65" s="32"/>
      <c r="C65" s="32"/>
      <c r="D65" s="32"/>
      <c r="E65" s="32"/>
      <c r="F65" s="109">
        <v>3</v>
      </c>
      <c r="G65" s="17">
        <v>0</v>
      </c>
      <c r="H65" s="17">
        <v>0</v>
      </c>
      <c r="I65" s="20">
        <f>SUM(G65+H65)</f>
        <v>0</v>
      </c>
    </row>
    <row r="66" spans="1:9" ht="15">
      <c r="A66" s="35" t="s">
        <v>180</v>
      </c>
      <c r="B66" s="32"/>
      <c r="C66" s="32"/>
      <c r="D66" s="32"/>
      <c r="E66" s="32"/>
      <c r="F66" s="109">
        <v>3</v>
      </c>
      <c r="G66" s="17">
        <v>0</v>
      </c>
      <c r="H66" s="17">
        <v>0</v>
      </c>
      <c r="I66" s="20">
        <f>SUM(G66+H66)</f>
        <v>0</v>
      </c>
    </row>
    <row r="67" spans="1:9" ht="15">
      <c r="A67" s="35" t="s">
        <v>94</v>
      </c>
      <c r="B67" s="32"/>
      <c r="C67" s="32"/>
      <c r="D67" s="32"/>
      <c r="E67" s="32"/>
      <c r="F67" s="78" t="s">
        <v>94</v>
      </c>
      <c r="G67" s="17" t="s">
        <v>94</v>
      </c>
      <c r="H67" s="17" t="s">
        <v>94</v>
      </c>
      <c r="I67" s="20" t="s">
        <v>94</v>
      </c>
    </row>
    <row r="68" spans="1:9" ht="15">
      <c r="A68" s="35" t="s">
        <v>94</v>
      </c>
      <c r="B68" s="32"/>
      <c r="C68" s="32"/>
      <c r="D68" s="32"/>
      <c r="E68" s="32"/>
      <c r="F68" s="78" t="s">
        <v>94</v>
      </c>
      <c r="G68" s="17" t="s">
        <v>142</v>
      </c>
      <c r="H68" s="17" t="s">
        <v>94</v>
      </c>
      <c r="I68" s="20" t="s">
        <v>94</v>
      </c>
    </row>
    <row r="69" spans="1:9" ht="15">
      <c r="A69" s="35" t="s">
        <v>94</v>
      </c>
      <c r="B69" s="32"/>
      <c r="C69" s="32"/>
      <c r="D69" s="32"/>
      <c r="E69" s="32"/>
      <c r="F69" s="78" t="s">
        <v>94</v>
      </c>
      <c r="G69" s="17" t="s">
        <v>94</v>
      </c>
      <c r="H69" s="17" t="s">
        <v>94</v>
      </c>
      <c r="I69" s="20" t="s">
        <v>94</v>
      </c>
    </row>
    <row r="70" spans="1:9" ht="15.75" thickBot="1">
      <c r="A70" s="73" t="s">
        <v>94</v>
      </c>
      <c r="B70" s="34"/>
      <c r="C70" s="34"/>
      <c r="D70" s="34"/>
      <c r="E70" s="34"/>
      <c r="F70" s="95" t="s">
        <v>94</v>
      </c>
      <c r="G70" s="17" t="s">
        <v>94</v>
      </c>
      <c r="H70" s="17"/>
      <c r="I70" s="20"/>
    </row>
    <row r="71" spans="1:9" ht="15.75" thickBot="1">
      <c r="A71" s="8" t="s">
        <v>94</v>
      </c>
      <c r="B71" s="9"/>
      <c r="C71" s="9"/>
      <c r="D71" s="9"/>
      <c r="E71" s="9"/>
      <c r="F71" s="107">
        <f>SUM(F62:F66)/5</f>
        <v>2.8</v>
      </c>
      <c r="G71" s="105"/>
      <c r="H71" s="21"/>
      <c r="I71" s="22"/>
    </row>
    <row r="72" spans="1:9" ht="15">
      <c r="A72" s="15"/>
      <c r="B72" s="15"/>
      <c r="C72" s="15"/>
      <c r="D72" s="43" t="s">
        <v>66</v>
      </c>
      <c r="E72" s="15"/>
      <c r="F72" s="15"/>
      <c r="G72" s="15"/>
      <c r="H72" s="15"/>
      <c r="I72" s="15"/>
    </row>
    <row r="73" spans="1:9" ht="15.75" thickBot="1">
      <c r="A73" s="12" t="s">
        <v>64</v>
      </c>
      <c r="B73" s="15"/>
      <c r="C73" s="15"/>
      <c r="D73" s="43" t="s">
        <v>95</v>
      </c>
      <c r="E73" s="15"/>
      <c r="F73" s="15"/>
      <c r="G73" s="15"/>
      <c r="H73" s="15"/>
      <c r="I73" s="15"/>
    </row>
    <row r="74" spans="1:9" ht="15.75" thickBot="1">
      <c r="A74" s="58" t="s">
        <v>65</v>
      </c>
      <c r="B74" s="59"/>
      <c r="C74" s="60"/>
      <c r="D74" s="60"/>
      <c r="E74" s="60"/>
      <c r="F74" s="60"/>
      <c r="G74" s="58" t="s">
        <v>151</v>
      </c>
      <c r="H74" s="61" t="s">
        <v>157</v>
      </c>
      <c r="I74" s="62" t="s">
        <v>160</v>
      </c>
    </row>
    <row r="75" spans="1:9" ht="15">
      <c r="A75" s="50"/>
      <c r="B75" s="6"/>
      <c r="C75" s="6"/>
      <c r="D75" s="6"/>
      <c r="E75" s="6"/>
      <c r="F75" s="6"/>
      <c r="G75" s="91"/>
      <c r="H75" s="92"/>
      <c r="I75" s="93" t="s">
        <v>94</v>
      </c>
    </row>
    <row r="76" spans="1:9" ht="15">
      <c r="A76" s="64" t="s">
        <v>217</v>
      </c>
      <c r="B76" s="34" t="s">
        <v>265</v>
      </c>
      <c r="C76" s="34"/>
      <c r="D76" s="34"/>
      <c r="E76" s="34"/>
      <c r="F76" s="34"/>
      <c r="G76" s="88"/>
      <c r="H76" s="89"/>
      <c r="I76" s="90" t="s">
        <v>94</v>
      </c>
    </row>
    <row r="77" spans="1:9" ht="15">
      <c r="A77" s="66"/>
      <c r="B77" s="54"/>
      <c r="C77" s="54"/>
      <c r="D77" s="54"/>
      <c r="E77" s="54"/>
      <c r="F77" s="54"/>
      <c r="G77" s="94"/>
      <c r="H77" s="95"/>
      <c r="I77" s="96"/>
    </row>
    <row r="78" spans="1:9" ht="15">
      <c r="A78" s="64" t="s">
        <v>267</v>
      </c>
      <c r="B78" s="34" t="s">
        <v>266</v>
      </c>
      <c r="C78" s="34"/>
      <c r="D78" s="34"/>
      <c r="E78" s="34"/>
      <c r="F78" s="34"/>
      <c r="G78" s="88"/>
      <c r="H78" s="89"/>
      <c r="I78" s="90" t="s">
        <v>94</v>
      </c>
    </row>
    <row r="79" spans="1:9" ht="15">
      <c r="A79" s="55"/>
      <c r="B79" s="54"/>
      <c r="C79" s="54"/>
      <c r="D79" s="54"/>
      <c r="E79" s="54"/>
      <c r="F79" s="54"/>
      <c r="G79" s="94"/>
      <c r="H79" s="95"/>
      <c r="I79" s="96"/>
    </row>
    <row r="80" spans="1:9" ht="15">
      <c r="A80" s="24" t="s">
        <v>269</v>
      </c>
      <c r="B80" s="34" t="s">
        <v>268</v>
      </c>
      <c r="C80" s="34"/>
      <c r="D80" s="34"/>
      <c r="E80" s="34"/>
      <c r="F80" s="34"/>
      <c r="G80" s="88"/>
      <c r="H80" s="89"/>
      <c r="I80" s="90"/>
    </row>
    <row r="81" spans="1:9" ht="15">
      <c r="A81" s="64"/>
      <c r="B81" s="54"/>
      <c r="C81" s="54"/>
      <c r="D81" s="54"/>
      <c r="E81" s="54"/>
      <c r="F81" s="54"/>
      <c r="G81" s="94"/>
      <c r="H81" s="95"/>
      <c r="I81" s="96"/>
    </row>
    <row r="82" spans="1:9" ht="15">
      <c r="A82" s="64"/>
      <c r="B82" s="34"/>
      <c r="C82" s="34"/>
      <c r="D82" s="34"/>
      <c r="E82" s="34"/>
      <c r="F82" s="34"/>
      <c r="G82" s="88"/>
      <c r="H82" s="89"/>
      <c r="I82" s="90"/>
    </row>
    <row r="83" spans="1:9" ht="15">
      <c r="A83" s="66"/>
      <c r="B83" s="54"/>
      <c r="C83" s="54"/>
      <c r="D83" s="54"/>
      <c r="E83" s="54"/>
      <c r="F83" s="54"/>
      <c r="G83" s="94"/>
      <c r="H83" s="95"/>
      <c r="I83" s="96"/>
    </row>
    <row r="84" spans="1:9" ht="15">
      <c r="A84" s="64"/>
      <c r="B84" s="34"/>
      <c r="C84" s="34"/>
      <c r="D84" s="34"/>
      <c r="E84" s="34"/>
      <c r="F84" s="34"/>
      <c r="G84" s="88"/>
      <c r="H84" s="89"/>
      <c r="I84" s="90"/>
    </row>
    <row r="85" spans="1:9" ht="15">
      <c r="A85" s="66"/>
      <c r="B85" s="54"/>
      <c r="C85" s="54"/>
      <c r="D85" s="54"/>
      <c r="E85" s="54"/>
      <c r="F85" s="54"/>
      <c r="G85" s="94"/>
      <c r="H85" s="95"/>
      <c r="I85" s="96"/>
    </row>
    <row r="86" spans="1:9" ht="15">
      <c r="A86" s="23"/>
      <c r="B86" s="15"/>
      <c r="C86" s="15"/>
      <c r="D86" s="15"/>
      <c r="E86" s="15"/>
      <c r="F86" s="15"/>
      <c r="G86" s="88"/>
      <c r="H86" s="89"/>
      <c r="I86" s="90"/>
    </row>
    <row r="87" spans="1:9" ht="15">
      <c r="A87" s="85"/>
      <c r="B87" s="57"/>
      <c r="C87" s="54"/>
      <c r="D87" s="54"/>
      <c r="E87" s="54"/>
      <c r="F87" s="86"/>
      <c r="G87" s="94"/>
      <c r="H87" s="95"/>
      <c r="I87" s="96"/>
    </row>
    <row r="88" spans="1:9" ht="15">
      <c r="A88" s="73"/>
      <c r="B88" s="33"/>
      <c r="C88" s="34"/>
      <c r="D88" s="34"/>
      <c r="E88" s="34"/>
      <c r="F88" s="87"/>
      <c r="G88" s="88"/>
      <c r="H88" s="89"/>
      <c r="I88" s="90"/>
    </row>
    <row r="89" spans="1:9" ht="15">
      <c r="A89" s="64"/>
      <c r="B89" s="54"/>
      <c r="C89" s="54"/>
      <c r="D89" s="54"/>
      <c r="E89" s="54"/>
      <c r="F89" s="54"/>
      <c r="G89" s="94"/>
      <c r="H89" s="95"/>
      <c r="I89" s="96"/>
    </row>
    <row r="90" spans="1:9" ht="15">
      <c r="A90" s="64"/>
      <c r="B90" s="34"/>
      <c r="C90" s="34"/>
      <c r="D90" s="34"/>
      <c r="E90" s="34"/>
      <c r="F90" s="34"/>
      <c r="G90" s="88"/>
      <c r="H90" s="89"/>
      <c r="I90" s="90"/>
    </row>
    <row r="91" spans="1:9" ht="15">
      <c r="A91" s="66"/>
      <c r="B91" s="54"/>
      <c r="C91" s="54"/>
      <c r="D91" s="54"/>
      <c r="E91" s="54"/>
      <c r="F91" s="54"/>
      <c r="G91" s="94"/>
      <c r="H91" s="95"/>
      <c r="I91" s="96"/>
    </row>
    <row r="92" spans="1:9" ht="15">
      <c r="A92" s="23"/>
      <c r="B92" s="34"/>
      <c r="C92" s="34"/>
      <c r="D92" s="34"/>
      <c r="E92" s="34"/>
      <c r="F92" s="34"/>
      <c r="G92" s="88"/>
      <c r="H92" s="89"/>
      <c r="I92" s="90"/>
    </row>
    <row r="93" spans="1:9" ht="15">
      <c r="A93" s="66"/>
      <c r="B93" s="54"/>
      <c r="C93" s="54"/>
      <c r="D93" s="54"/>
      <c r="E93" s="54"/>
      <c r="F93" s="54"/>
      <c r="G93" s="94"/>
      <c r="H93" s="95"/>
      <c r="I93" s="96"/>
    </row>
    <row r="94" spans="1:9" ht="15">
      <c r="A94" s="23"/>
      <c r="B94" s="34"/>
      <c r="C94" s="34"/>
      <c r="D94" s="34"/>
      <c r="E94" s="34"/>
      <c r="F94" s="34"/>
      <c r="G94" s="88"/>
      <c r="H94" s="89"/>
      <c r="I94" s="90"/>
    </row>
    <row r="95" spans="1:9" ht="15.75" thickBot="1">
      <c r="A95" s="66"/>
      <c r="B95" s="100"/>
      <c r="C95" s="32"/>
      <c r="D95" s="32"/>
      <c r="E95" s="32"/>
      <c r="F95" s="26"/>
      <c r="G95" s="94"/>
      <c r="H95" s="95"/>
      <c r="I95" s="96"/>
    </row>
    <row r="96" spans="1:9" ht="16.5" thickBot="1">
      <c r="A96" s="68"/>
      <c r="B96" s="9" t="s">
        <v>159</v>
      </c>
      <c r="C96" s="9"/>
      <c r="D96" s="9"/>
      <c r="E96" s="9"/>
      <c r="F96" s="9"/>
      <c r="G96" s="97">
        <f>COUNTA(G75:G95)</f>
        <v>0</v>
      </c>
      <c r="H96" s="98">
        <f>COUNTA(H75:H95)</f>
        <v>0</v>
      </c>
      <c r="I96" s="98">
        <f>COUNTA(I75:I95)</f>
        <v>3</v>
      </c>
    </row>
  </sheetData>
  <sheetProtection password="C008" sheet="1"/>
  <hyperlinks>
    <hyperlink ref="G45" r:id="rId1" display="info@jucomi.s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51">
      <selection activeCell="A76" sqref="A76:I76"/>
    </sheetView>
  </sheetViews>
  <sheetFormatPr defaultColWidth="9.140625" defaultRowHeight="15"/>
  <cols>
    <col min="1" max="1" width="10.421875" style="0" bestFit="1" customWidth="1"/>
    <col min="5" max="5" width="5.00390625" style="0" customWidth="1"/>
    <col min="6" max="6" width="11.7109375" style="0" bestFit="1" customWidth="1"/>
    <col min="7" max="7" width="11.8515625" style="0" customWidth="1"/>
    <col min="8" max="8" width="8.140625" style="0" customWidth="1"/>
    <col min="9" max="9" width="11.57421875" style="0" customWidth="1"/>
    <col min="10" max="10" width="9.140625" style="0" hidden="1" customWidth="1"/>
  </cols>
  <sheetData>
    <row r="1" spans="1:7" ht="19.5" thickBot="1">
      <c r="A1" s="1" t="s">
        <v>17</v>
      </c>
      <c r="G1" s="1" t="s">
        <v>18</v>
      </c>
    </row>
    <row r="2" spans="1:9" ht="15.75">
      <c r="A2" s="11" t="s">
        <v>19</v>
      </c>
      <c r="B2" s="6"/>
      <c r="C2" s="6"/>
      <c r="D2" s="6"/>
      <c r="E2" s="6"/>
      <c r="F2" s="6"/>
      <c r="G2" s="6"/>
      <c r="H2" s="6"/>
      <c r="I2" s="45" t="s">
        <v>49</v>
      </c>
    </row>
    <row r="3" spans="1:9" ht="16.5" thickBot="1">
      <c r="A3" s="12" t="s">
        <v>87</v>
      </c>
      <c r="B3" s="9"/>
      <c r="C3" s="9"/>
      <c r="D3" s="9"/>
      <c r="E3" s="9"/>
      <c r="F3" s="9"/>
      <c r="G3" s="9"/>
      <c r="H3" s="9"/>
      <c r="I3" s="46"/>
    </row>
    <row r="4" ht="15.75" thickBot="1"/>
    <row r="5" spans="1:10" ht="15.75" thickBot="1">
      <c r="A5" s="11" t="s">
        <v>34</v>
      </c>
      <c r="B5" s="7"/>
      <c r="C5" s="11" t="s">
        <v>20</v>
      </c>
      <c r="D5" s="6"/>
      <c r="E5" s="7"/>
      <c r="F5" s="11" t="s">
        <v>21</v>
      </c>
      <c r="G5" s="7"/>
      <c r="H5" s="40" t="s">
        <v>207</v>
      </c>
      <c r="I5" s="147" t="s">
        <v>43</v>
      </c>
      <c r="J5" s="7"/>
    </row>
    <row r="6" spans="1:10" ht="15.75" thickBot="1">
      <c r="A6" s="8" t="str">
        <f>T(Datablad!C7)</f>
        <v>Brf.Husbåten</v>
      </c>
      <c r="B6" s="10"/>
      <c r="C6" s="8"/>
      <c r="D6" s="9"/>
      <c r="E6" s="10"/>
      <c r="F6" s="8" t="str">
        <f>T(Datablad!C9)</f>
        <v>Fleminggatan 30-32</v>
      </c>
      <c r="G6" s="10"/>
      <c r="H6" s="37" t="str">
        <f>T(Datablad!C10)</f>
        <v>112 32</v>
      </c>
      <c r="I6" s="37" t="str">
        <f>T(Datablad!C11)</f>
        <v>Stockholm</v>
      </c>
      <c r="J6" s="10"/>
    </row>
    <row r="7" spans="1:10" ht="15.75" thickBot="1">
      <c r="A7" s="11" t="s">
        <v>23</v>
      </c>
      <c r="B7" s="6"/>
      <c r="C7" s="6"/>
      <c r="D7" s="6"/>
      <c r="E7" s="7"/>
      <c r="F7" s="11" t="s">
        <v>24</v>
      </c>
      <c r="G7" s="7"/>
      <c r="H7" s="40" t="s">
        <v>207</v>
      </c>
      <c r="I7" s="147" t="s">
        <v>43</v>
      </c>
      <c r="J7" s="7"/>
    </row>
    <row r="8" spans="1:10" ht="15.75" thickBot="1">
      <c r="A8" s="8" t="str">
        <f>T(Datablad!C7)</f>
        <v>Brf.Husbåten</v>
      </c>
      <c r="B8" s="9"/>
      <c r="C8" s="9"/>
      <c r="D8" s="9"/>
      <c r="E8" s="10"/>
      <c r="F8" s="8" t="str">
        <f>T(Datablad!C9)</f>
        <v>Fleminggatan 30-32</v>
      </c>
      <c r="G8" s="10"/>
      <c r="H8" s="37" t="str">
        <f>T(Datablad!C10)</f>
        <v>112 32</v>
      </c>
      <c r="I8" s="37" t="str">
        <f>T(Datablad!C11)</f>
        <v>Stockholm</v>
      </c>
      <c r="J8" s="16"/>
    </row>
    <row r="9" spans="1:10" ht="15">
      <c r="A9" s="11" t="s">
        <v>25</v>
      </c>
      <c r="B9" s="6"/>
      <c r="C9" s="6"/>
      <c r="D9" s="6"/>
      <c r="E9" s="7"/>
      <c r="F9" s="11" t="s">
        <v>24</v>
      </c>
      <c r="G9" s="7"/>
      <c r="H9" s="11" t="s">
        <v>22</v>
      </c>
      <c r="I9" s="7"/>
      <c r="J9" s="16"/>
    </row>
    <row r="10" spans="1:10" ht="15.75" thickBot="1">
      <c r="A10" s="8"/>
      <c r="B10" s="9"/>
      <c r="C10" s="9"/>
      <c r="D10" s="9"/>
      <c r="E10" s="10"/>
      <c r="F10" s="8"/>
      <c r="G10" s="10"/>
      <c r="H10" s="8" t="s">
        <v>94</v>
      </c>
      <c r="I10" s="10"/>
      <c r="J10" s="10"/>
    </row>
    <row r="11" spans="1:9" ht="15">
      <c r="A11" s="11" t="s">
        <v>26</v>
      </c>
      <c r="B11" s="6"/>
      <c r="C11" s="6"/>
      <c r="D11" s="6"/>
      <c r="E11" s="7"/>
      <c r="F11" s="11" t="s">
        <v>27</v>
      </c>
      <c r="G11" s="7"/>
      <c r="H11" s="11" t="s">
        <v>28</v>
      </c>
      <c r="I11" s="7"/>
    </row>
    <row r="12" spans="1:9" ht="15.75" thickBot="1">
      <c r="A12" s="8" t="str">
        <f>T(Datablad!C7)</f>
        <v>Brf.Husbåten</v>
      </c>
      <c r="B12" s="9"/>
      <c r="C12" s="9"/>
      <c r="D12" s="9"/>
      <c r="E12" s="10"/>
      <c r="F12" s="8"/>
      <c r="G12" s="10"/>
      <c r="H12" s="9"/>
      <c r="I12" s="10"/>
    </row>
    <row r="13" spans="1:9" ht="15">
      <c r="A13" s="11" t="s">
        <v>29</v>
      </c>
      <c r="B13" s="7"/>
      <c r="C13" s="11" t="s">
        <v>30</v>
      </c>
      <c r="D13" s="6"/>
      <c r="E13" s="7"/>
      <c r="F13" s="38" t="s">
        <v>31</v>
      </c>
      <c r="G13" s="38" t="s">
        <v>32</v>
      </c>
      <c r="H13" s="11" t="s">
        <v>33</v>
      </c>
      <c r="I13" s="7"/>
    </row>
    <row r="14" spans="1:9" ht="15.75" thickBot="1">
      <c r="A14" s="8" t="str">
        <f>T(Datablad!C7)</f>
        <v>Brf.Husbåten</v>
      </c>
      <c r="B14" s="10"/>
      <c r="C14" s="71"/>
      <c r="D14" s="9"/>
      <c r="E14" s="10"/>
      <c r="F14" s="37" t="str">
        <f>T(Datablad!C13)</f>
        <v>3142 kvm</v>
      </c>
      <c r="G14" s="10" t="str">
        <f>T(Datablad!C14)</f>
        <v>34 lgh</v>
      </c>
      <c r="H14" s="9" t="str">
        <f>T(Datablad!C17)</f>
        <v>0 st</v>
      </c>
      <c r="I14" s="10"/>
    </row>
    <row r="15" ht="15.75" thickBot="1">
      <c r="A15" s="39" t="s">
        <v>17</v>
      </c>
    </row>
    <row r="16" spans="1:9" ht="15.75" thickBot="1">
      <c r="A16" s="40" t="s">
        <v>93</v>
      </c>
      <c r="B16" s="4"/>
      <c r="C16" s="40"/>
      <c r="D16" s="41" t="s">
        <v>35</v>
      </c>
      <c r="E16" s="4"/>
      <c r="F16" s="3"/>
      <c r="G16" s="41" t="s">
        <v>36</v>
      </c>
      <c r="H16" s="3"/>
      <c r="I16" s="4"/>
    </row>
    <row r="17" spans="1:9" ht="15">
      <c r="A17" s="5"/>
      <c r="B17" s="7"/>
      <c r="C17" s="44"/>
      <c r="D17" s="6"/>
      <c r="E17" s="7"/>
      <c r="F17" s="6"/>
      <c r="G17" s="6"/>
      <c r="H17" s="6"/>
      <c r="I17" s="7"/>
    </row>
    <row r="18" spans="1:9" ht="15.75" thickBot="1">
      <c r="A18" s="8"/>
      <c r="B18" s="10"/>
      <c r="C18" s="8"/>
      <c r="D18" s="9"/>
      <c r="E18" s="10"/>
      <c r="F18" s="9"/>
      <c r="G18" s="9"/>
      <c r="H18" s="9"/>
      <c r="I18" s="10"/>
    </row>
    <row r="19" ht="15.75" thickBot="1"/>
    <row r="20" spans="1:9" ht="15.75" thickBot="1">
      <c r="A20" s="2"/>
      <c r="B20" s="3"/>
      <c r="C20" s="3"/>
      <c r="D20" s="41" t="s">
        <v>149</v>
      </c>
      <c r="E20" s="3"/>
      <c r="F20" s="3"/>
      <c r="G20" s="3"/>
      <c r="H20" s="3"/>
      <c r="I20" s="4"/>
    </row>
    <row r="21" spans="1:9" ht="15">
      <c r="A21" s="44" t="s">
        <v>286</v>
      </c>
      <c r="B21" s="6" t="s">
        <v>94</v>
      </c>
      <c r="C21" s="6"/>
      <c r="D21" s="6"/>
      <c r="E21" s="6"/>
      <c r="F21" s="6"/>
      <c r="G21" s="6"/>
      <c r="H21" s="6"/>
      <c r="I21" s="7"/>
    </row>
    <row r="22" spans="1:9" ht="15">
      <c r="A22" s="39" t="s">
        <v>287</v>
      </c>
      <c r="B22" s="15"/>
      <c r="C22" s="15"/>
      <c r="D22" s="15"/>
      <c r="E22" s="15"/>
      <c r="F22" s="15"/>
      <c r="G22" s="15"/>
      <c r="H22" s="15"/>
      <c r="I22" s="16"/>
    </row>
    <row r="23" spans="1:9" ht="15">
      <c r="A23" s="39" t="s">
        <v>98</v>
      </c>
      <c r="B23" s="15"/>
      <c r="C23" s="15"/>
      <c r="D23" s="15"/>
      <c r="E23" s="15"/>
      <c r="F23" s="15"/>
      <c r="G23" s="15"/>
      <c r="H23" s="15"/>
      <c r="I23" s="16"/>
    </row>
    <row r="24" spans="1:9" ht="15">
      <c r="A24" s="39" t="s">
        <v>288</v>
      </c>
      <c r="B24" s="15"/>
      <c r="C24" s="15"/>
      <c r="D24" s="15"/>
      <c r="E24" s="15"/>
      <c r="F24" s="15"/>
      <c r="G24" s="15"/>
      <c r="H24" s="15"/>
      <c r="I24" s="16"/>
    </row>
    <row r="25" spans="1:9" ht="15">
      <c r="A25" s="14"/>
      <c r="B25" s="15"/>
      <c r="C25" s="15"/>
      <c r="D25" s="15"/>
      <c r="E25" s="15"/>
      <c r="F25" s="15"/>
      <c r="G25" s="15"/>
      <c r="H25" s="15"/>
      <c r="I25" s="16"/>
    </row>
    <row r="26" spans="1:9" ht="15">
      <c r="A26" s="14"/>
      <c r="B26" s="15"/>
      <c r="C26" s="15"/>
      <c r="D26" s="15"/>
      <c r="E26" s="15"/>
      <c r="F26" s="15"/>
      <c r="G26" s="15"/>
      <c r="H26" s="15"/>
      <c r="I26" s="16"/>
    </row>
    <row r="27" spans="1:9" ht="15">
      <c r="A27" s="14"/>
      <c r="B27" s="15"/>
      <c r="C27" s="15"/>
      <c r="D27" s="15"/>
      <c r="E27" s="15"/>
      <c r="F27" s="15"/>
      <c r="G27" s="15"/>
      <c r="H27" s="15"/>
      <c r="I27" s="16"/>
    </row>
    <row r="28" spans="1:9" ht="1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15">
      <c r="A29" s="14"/>
      <c r="B29" s="15"/>
      <c r="C29" s="15"/>
      <c r="D29" s="15"/>
      <c r="E29" s="15"/>
      <c r="F29" s="15"/>
      <c r="G29" s="15"/>
      <c r="H29" s="15"/>
      <c r="I29" s="16"/>
    </row>
    <row r="30" spans="1:9" ht="15">
      <c r="A30" s="14"/>
      <c r="B30" s="15"/>
      <c r="C30" s="15"/>
      <c r="D30" s="15"/>
      <c r="E30" s="15"/>
      <c r="F30" s="15"/>
      <c r="G30" s="15"/>
      <c r="H30" s="15"/>
      <c r="I30" s="16"/>
    </row>
    <row r="31" spans="1:9" ht="15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5.75" thickBot="1">
      <c r="A42" s="8"/>
      <c r="B42" s="9"/>
      <c r="C42" s="9"/>
      <c r="D42" s="9"/>
      <c r="E42" s="9"/>
      <c r="F42" s="9"/>
      <c r="G42" s="9"/>
      <c r="H42" s="9"/>
      <c r="I42" s="10"/>
    </row>
    <row r="43" ht="15.75" thickBot="1"/>
    <row r="44" spans="1:9" ht="15">
      <c r="A44" s="11" t="s">
        <v>37</v>
      </c>
      <c r="B44" s="6"/>
      <c r="C44" s="7"/>
      <c r="D44" s="11" t="s">
        <v>45</v>
      </c>
      <c r="E44" s="6"/>
      <c r="F44" s="7"/>
      <c r="G44" s="11" t="s">
        <v>28</v>
      </c>
      <c r="H44" s="6"/>
      <c r="I44" s="7"/>
    </row>
    <row r="45" spans="1:9" ht="15.75" thickBot="1">
      <c r="A45" s="8"/>
      <c r="B45" s="9"/>
      <c r="C45" s="10"/>
      <c r="D45" s="12" t="s">
        <v>47</v>
      </c>
      <c r="E45" s="9"/>
      <c r="F45" s="10"/>
      <c r="G45" s="42" t="s">
        <v>46</v>
      </c>
      <c r="H45" s="15"/>
      <c r="I45" s="16"/>
    </row>
    <row r="46" spans="1:9" ht="15">
      <c r="A46" s="11" t="s">
        <v>38</v>
      </c>
      <c r="B46" s="6"/>
      <c r="C46" s="7"/>
      <c r="D46" s="11" t="s">
        <v>24</v>
      </c>
      <c r="E46" s="6"/>
      <c r="F46" s="7"/>
      <c r="G46" s="11" t="s">
        <v>41</v>
      </c>
      <c r="H46" s="11" t="s">
        <v>43</v>
      </c>
      <c r="I46" s="7"/>
    </row>
    <row r="47" spans="1:9" ht="15.75" thickBot="1">
      <c r="A47" s="12" t="s">
        <v>39</v>
      </c>
      <c r="B47" s="9"/>
      <c r="C47" s="10"/>
      <c r="D47" s="12" t="s">
        <v>40</v>
      </c>
      <c r="E47" s="9"/>
      <c r="F47" s="10"/>
      <c r="G47" s="12" t="s">
        <v>42</v>
      </c>
      <c r="H47" s="12" t="s">
        <v>44</v>
      </c>
      <c r="I47" s="10"/>
    </row>
    <row r="48" spans="1:9" ht="15">
      <c r="A48" s="11"/>
      <c r="B48" s="6"/>
      <c r="C48" s="6"/>
      <c r="D48" s="6"/>
      <c r="E48" s="6"/>
      <c r="F48" s="6"/>
      <c r="G48" s="11" t="s">
        <v>48</v>
      </c>
      <c r="H48" s="15"/>
      <c r="I48" s="16"/>
    </row>
    <row r="49" spans="1:9" ht="15.75" thickBot="1">
      <c r="A49" s="8"/>
      <c r="B49" s="9"/>
      <c r="C49" s="9"/>
      <c r="D49" s="9"/>
      <c r="E49" s="9"/>
      <c r="F49" s="9"/>
      <c r="G49" s="8"/>
      <c r="H49" s="9"/>
      <c r="I49" s="10"/>
    </row>
    <row r="50" spans="1:7" ht="19.5" thickBot="1">
      <c r="A50" s="1" t="s">
        <v>50</v>
      </c>
      <c r="G50" s="1" t="s">
        <v>18</v>
      </c>
    </row>
    <row r="51" spans="1:9" ht="15.75">
      <c r="A51" s="11" t="s">
        <v>19</v>
      </c>
      <c r="B51" s="6"/>
      <c r="C51" s="6"/>
      <c r="D51" s="6"/>
      <c r="E51" s="6"/>
      <c r="F51" s="6"/>
      <c r="G51" s="6"/>
      <c r="H51" s="6"/>
      <c r="I51" s="45" t="s">
        <v>51</v>
      </c>
    </row>
    <row r="52" spans="1:9" ht="16.5" thickBot="1">
      <c r="A52" s="12" t="s">
        <v>87</v>
      </c>
      <c r="B52" s="9"/>
      <c r="C52" s="9"/>
      <c r="D52" s="9"/>
      <c r="E52" s="9"/>
      <c r="F52" s="9"/>
      <c r="G52" s="9"/>
      <c r="H52" s="9"/>
      <c r="I52" s="46"/>
    </row>
    <row r="53" ht="15.75" thickBot="1"/>
    <row r="54" spans="1:9" ht="15">
      <c r="A54" s="11" t="s">
        <v>34</v>
      </c>
      <c r="B54" s="7"/>
      <c r="C54" s="11" t="s">
        <v>20</v>
      </c>
      <c r="D54" s="6"/>
      <c r="E54" s="7"/>
      <c r="F54" s="11" t="s">
        <v>52</v>
      </c>
      <c r="G54" s="7"/>
      <c r="H54" s="11" t="s">
        <v>53</v>
      </c>
      <c r="I54" s="7"/>
    </row>
    <row r="55" spans="1:9" ht="15.75" thickBot="1">
      <c r="A55" s="13"/>
      <c r="B55" s="10"/>
      <c r="C55" s="8"/>
      <c r="D55" s="9"/>
      <c r="E55" s="10"/>
      <c r="F55" s="8"/>
      <c r="G55" s="10"/>
      <c r="H55" s="9"/>
      <c r="I55" s="10"/>
    </row>
    <row r="56" spans="1:9" ht="15.75" thickBot="1">
      <c r="A56" s="47"/>
      <c r="B56" s="48"/>
      <c r="C56" s="6"/>
      <c r="D56" s="6"/>
      <c r="E56" s="6"/>
      <c r="F56" s="6"/>
      <c r="G56" s="6"/>
      <c r="H56" s="6"/>
      <c r="I56" s="7"/>
    </row>
    <row r="57" spans="1:9" ht="15">
      <c r="A57" s="11" t="s">
        <v>54</v>
      </c>
      <c r="B57" s="7"/>
      <c r="C57" s="15"/>
      <c r="D57" s="15"/>
      <c r="E57" s="15"/>
      <c r="F57" s="43"/>
      <c r="G57" s="43"/>
      <c r="H57" s="43"/>
      <c r="I57" s="49" t="s">
        <v>55</v>
      </c>
    </row>
    <row r="58" spans="1:9" ht="15.75" thickBot="1">
      <c r="A58" s="8"/>
      <c r="B58" s="10"/>
      <c r="C58" s="15"/>
      <c r="D58" s="15"/>
      <c r="E58" s="43" t="s">
        <v>56</v>
      </c>
      <c r="F58" s="43"/>
      <c r="G58" s="15"/>
      <c r="H58" s="15"/>
      <c r="I58" s="16"/>
    </row>
    <row r="59" spans="1:9" ht="15">
      <c r="A59" s="14"/>
      <c r="B59" s="15"/>
      <c r="C59" s="15"/>
      <c r="D59" s="15"/>
      <c r="E59" s="43"/>
      <c r="F59" s="43"/>
      <c r="G59" s="43" t="s">
        <v>57</v>
      </c>
      <c r="H59" s="15"/>
      <c r="I59" s="16"/>
    </row>
    <row r="60" spans="1:9" ht="15.75" thickBot="1">
      <c r="A60" s="12" t="s">
        <v>63</v>
      </c>
      <c r="B60" s="9"/>
      <c r="C60" s="9"/>
      <c r="D60" s="43"/>
      <c r="E60" s="43"/>
      <c r="F60" s="43"/>
      <c r="G60" s="43" t="s">
        <v>58</v>
      </c>
      <c r="H60" s="15"/>
      <c r="I60" s="16"/>
    </row>
    <row r="61" spans="1:9" ht="15.75" thickBot="1">
      <c r="A61" s="11" t="s">
        <v>59</v>
      </c>
      <c r="B61" s="6"/>
      <c r="C61" s="6"/>
      <c r="D61" s="6"/>
      <c r="E61" s="6" t="s">
        <v>94</v>
      </c>
      <c r="F61" s="72" t="s">
        <v>100</v>
      </c>
      <c r="G61" s="6" t="s">
        <v>62</v>
      </c>
      <c r="H61" s="72" t="s">
        <v>61</v>
      </c>
      <c r="I61" s="7" t="s">
        <v>60</v>
      </c>
    </row>
    <row r="62" spans="1:9" ht="15">
      <c r="A62" s="5" t="s">
        <v>181</v>
      </c>
      <c r="B62" s="53"/>
      <c r="C62" s="53"/>
      <c r="D62" s="53"/>
      <c r="E62" s="53"/>
      <c r="F62" s="108">
        <v>3</v>
      </c>
      <c r="G62" s="18">
        <v>0</v>
      </c>
      <c r="H62" s="18">
        <v>0</v>
      </c>
      <c r="I62" s="19">
        <f aca="true" t="shared" si="0" ref="I62:I67">SUM(G62+H62)</f>
        <v>0</v>
      </c>
    </row>
    <row r="63" spans="1:9" ht="15">
      <c r="A63" s="35" t="s">
        <v>182</v>
      </c>
      <c r="B63" s="32"/>
      <c r="C63" s="32"/>
      <c r="D63" s="32"/>
      <c r="E63" s="32"/>
      <c r="F63" s="109">
        <v>3</v>
      </c>
      <c r="G63" s="17">
        <v>0</v>
      </c>
      <c r="H63" s="17">
        <v>0</v>
      </c>
      <c r="I63" s="20">
        <f t="shared" si="0"/>
        <v>0</v>
      </c>
    </row>
    <row r="64" spans="1:9" ht="15">
      <c r="A64" s="35" t="s">
        <v>183</v>
      </c>
      <c r="B64" s="32"/>
      <c r="C64" s="32"/>
      <c r="D64" s="32"/>
      <c r="E64" s="32"/>
      <c r="F64" s="109">
        <v>3</v>
      </c>
      <c r="G64" s="17">
        <v>0</v>
      </c>
      <c r="H64" s="17">
        <v>0</v>
      </c>
      <c r="I64" s="20">
        <f t="shared" si="0"/>
        <v>0</v>
      </c>
    </row>
    <row r="65" spans="1:9" ht="15">
      <c r="A65" s="35" t="s">
        <v>198</v>
      </c>
      <c r="B65" s="32"/>
      <c r="C65" s="32"/>
      <c r="D65" s="32"/>
      <c r="E65" s="32"/>
      <c r="F65" s="109">
        <v>2</v>
      </c>
      <c r="G65" s="17">
        <v>0</v>
      </c>
      <c r="H65" s="17">
        <v>0</v>
      </c>
      <c r="I65" s="20">
        <f t="shared" si="0"/>
        <v>0</v>
      </c>
    </row>
    <row r="66" spans="1:9" ht="15">
      <c r="A66" s="35" t="s">
        <v>184</v>
      </c>
      <c r="B66" s="32"/>
      <c r="C66" s="32"/>
      <c r="D66" s="32"/>
      <c r="E66" s="32"/>
      <c r="F66" s="109">
        <v>3</v>
      </c>
      <c r="G66" s="17">
        <v>0</v>
      </c>
      <c r="H66" s="17">
        <v>0</v>
      </c>
      <c r="I66" s="20">
        <f t="shared" si="0"/>
        <v>0</v>
      </c>
    </row>
    <row r="67" spans="1:9" ht="15">
      <c r="A67" s="35" t="s">
        <v>185</v>
      </c>
      <c r="B67" s="32"/>
      <c r="C67" s="32"/>
      <c r="D67" s="32"/>
      <c r="E67" s="32"/>
      <c r="F67" s="109">
        <v>3</v>
      </c>
      <c r="G67" s="17">
        <v>0</v>
      </c>
      <c r="H67" s="17">
        <v>0</v>
      </c>
      <c r="I67" s="20">
        <f t="shared" si="0"/>
        <v>0</v>
      </c>
    </row>
    <row r="68" spans="1:9" ht="15">
      <c r="A68" s="35" t="s">
        <v>94</v>
      </c>
      <c r="B68" s="32"/>
      <c r="C68" s="32"/>
      <c r="D68" s="32"/>
      <c r="E68" s="32"/>
      <c r="F68" s="78"/>
      <c r="G68" s="17" t="s">
        <v>94</v>
      </c>
      <c r="H68" s="17" t="s">
        <v>94</v>
      </c>
      <c r="I68" s="20" t="s">
        <v>94</v>
      </c>
    </row>
    <row r="69" spans="1:9" ht="15">
      <c r="A69" s="35" t="s">
        <v>94</v>
      </c>
      <c r="B69" s="32"/>
      <c r="C69" s="32"/>
      <c r="D69" s="32"/>
      <c r="E69" s="32"/>
      <c r="F69" s="78"/>
      <c r="G69" s="17" t="s">
        <v>94</v>
      </c>
      <c r="H69" s="17"/>
      <c r="I69" s="20" t="s">
        <v>94</v>
      </c>
    </row>
    <row r="70" spans="1:9" ht="15.75" thickBot="1">
      <c r="A70" s="35" t="s">
        <v>94</v>
      </c>
      <c r="B70" s="34"/>
      <c r="C70" s="34"/>
      <c r="D70" s="34"/>
      <c r="E70" s="34"/>
      <c r="F70" s="55"/>
      <c r="G70" s="17"/>
      <c r="H70" s="17"/>
      <c r="I70" s="20"/>
    </row>
    <row r="71" spans="1:9" ht="15.75" thickBot="1">
      <c r="A71" s="8"/>
      <c r="B71" s="9"/>
      <c r="C71" s="9"/>
      <c r="D71" s="9"/>
      <c r="E71" s="9"/>
      <c r="F71" s="106">
        <f>SUM(F62:F67)/6</f>
        <v>2.8333333333333335</v>
      </c>
      <c r="G71" s="105"/>
      <c r="H71" s="21"/>
      <c r="I71" s="22"/>
    </row>
    <row r="72" spans="1:9" ht="15">
      <c r="A72" s="15"/>
      <c r="B72" s="15"/>
      <c r="C72" s="15"/>
      <c r="D72" s="43" t="s">
        <v>66</v>
      </c>
      <c r="E72" s="15"/>
      <c r="F72" s="15"/>
      <c r="G72" s="15"/>
      <c r="H72" s="15"/>
      <c r="I72" s="15"/>
    </row>
    <row r="73" spans="1:9" ht="15.75" thickBot="1">
      <c r="A73" s="12" t="s">
        <v>64</v>
      </c>
      <c r="B73" s="15"/>
      <c r="C73" s="15"/>
      <c r="D73" s="43" t="s">
        <v>95</v>
      </c>
      <c r="E73" s="15"/>
      <c r="F73" s="15"/>
      <c r="G73" s="15"/>
      <c r="H73" s="15"/>
      <c r="I73" s="15"/>
    </row>
    <row r="74" spans="1:9" ht="15.75" thickBot="1">
      <c r="A74" s="58" t="s">
        <v>65</v>
      </c>
      <c r="B74" s="59"/>
      <c r="C74" s="60"/>
      <c r="D74" s="60"/>
      <c r="E74" s="60"/>
      <c r="F74" s="157"/>
      <c r="G74" s="58" t="s">
        <v>151</v>
      </c>
      <c r="H74" s="61" t="s">
        <v>157</v>
      </c>
      <c r="I74" s="62" t="s">
        <v>160</v>
      </c>
    </row>
    <row r="75" spans="1:9" ht="15">
      <c r="A75" s="5"/>
      <c r="B75" s="63"/>
      <c r="C75" s="6"/>
      <c r="D75" s="6"/>
      <c r="E75" s="6"/>
      <c r="F75" s="6"/>
      <c r="G75" s="63"/>
      <c r="H75" s="51"/>
      <c r="I75" s="7"/>
    </row>
    <row r="76" spans="1:9" ht="15">
      <c r="A76" s="23" t="s">
        <v>284</v>
      </c>
      <c r="B76" s="34" t="s">
        <v>285</v>
      </c>
      <c r="C76" s="34"/>
      <c r="D76" s="34"/>
      <c r="E76" s="34"/>
      <c r="F76" s="34"/>
      <c r="G76" s="33"/>
      <c r="H76" s="24"/>
      <c r="I76" s="65" t="s">
        <v>94</v>
      </c>
    </row>
    <row r="77" spans="1:9" ht="15">
      <c r="A77" s="14"/>
      <c r="B77" s="158" t="s">
        <v>94</v>
      </c>
      <c r="C77" s="15"/>
      <c r="D77" s="15"/>
      <c r="E77" s="15"/>
      <c r="F77" s="15"/>
      <c r="G77" s="158"/>
      <c r="H77" s="159"/>
      <c r="I77" s="16"/>
    </row>
    <row r="78" spans="1:9" ht="15">
      <c r="A78" s="64" t="s">
        <v>94</v>
      </c>
      <c r="B78" s="34" t="s">
        <v>94</v>
      </c>
      <c r="C78" s="34"/>
      <c r="D78" s="34"/>
      <c r="E78" s="34"/>
      <c r="F78" s="34"/>
      <c r="G78" s="33"/>
      <c r="H78" s="24"/>
      <c r="I78" s="65" t="s">
        <v>94</v>
      </c>
    </row>
    <row r="79" spans="1:9" ht="15">
      <c r="A79" s="66"/>
      <c r="B79" s="54"/>
      <c r="C79" s="54"/>
      <c r="D79" s="54"/>
      <c r="E79" s="54"/>
      <c r="F79" s="54"/>
      <c r="G79" s="57"/>
      <c r="H79" s="55"/>
      <c r="I79" s="67"/>
    </row>
    <row r="80" spans="1:9" ht="15">
      <c r="A80" s="64" t="s">
        <v>94</v>
      </c>
      <c r="B80" s="15" t="s">
        <v>94</v>
      </c>
      <c r="C80" s="15"/>
      <c r="D80" s="15"/>
      <c r="E80" s="15"/>
      <c r="F80" s="15"/>
      <c r="G80" s="33"/>
      <c r="H80" s="24"/>
      <c r="I80" s="65" t="s">
        <v>94</v>
      </c>
    </row>
    <row r="81" spans="1:9" ht="15">
      <c r="A81" s="85"/>
      <c r="B81" s="57" t="s">
        <v>94</v>
      </c>
      <c r="C81" s="54"/>
      <c r="D81" s="54"/>
      <c r="E81" s="54"/>
      <c r="F81" s="86"/>
      <c r="G81" s="57"/>
      <c r="H81" s="55"/>
      <c r="I81" s="67"/>
    </row>
    <row r="82" spans="1:9" ht="15">
      <c r="A82" s="14" t="s">
        <v>94</v>
      </c>
      <c r="B82" s="33" t="s">
        <v>94</v>
      </c>
      <c r="C82" s="34"/>
      <c r="D82" s="34"/>
      <c r="E82" s="34"/>
      <c r="F82" s="87"/>
      <c r="G82" s="33"/>
      <c r="H82" s="24"/>
      <c r="I82" s="65" t="s">
        <v>94</v>
      </c>
    </row>
    <row r="83" spans="1:9" ht="15">
      <c r="A83" s="66"/>
      <c r="B83" s="54"/>
      <c r="C83" s="54"/>
      <c r="D83" s="54"/>
      <c r="E83" s="54"/>
      <c r="F83" s="54"/>
      <c r="G83" s="57"/>
      <c r="H83" s="55"/>
      <c r="I83" s="67"/>
    </row>
    <row r="84" spans="1:9" ht="15">
      <c r="A84" s="64"/>
      <c r="B84" s="34"/>
      <c r="C84" s="34"/>
      <c r="D84" s="34"/>
      <c r="E84" s="34"/>
      <c r="F84" s="34"/>
      <c r="G84" s="111"/>
      <c r="H84" s="112"/>
      <c r="I84" s="65"/>
    </row>
    <row r="85" spans="1:9" ht="15">
      <c r="A85" s="55"/>
      <c r="B85" s="54"/>
      <c r="C85" s="54"/>
      <c r="D85" s="54"/>
      <c r="E85" s="54"/>
      <c r="F85" s="54"/>
      <c r="G85" s="57"/>
      <c r="H85" s="55"/>
      <c r="I85" s="67"/>
    </row>
    <row r="86" spans="1:9" ht="15">
      <c r="A86" s="24"/>
      <c r="B86" s="34"/>
      <c r="C86" s="34"/>
      <c r="D86" s="34"/>
      <c r="E86" s="34"/>
      <c r="F86" s="34"/>
      <c r="G86" s="33"/>
      <c r="H86" s="24"/>
      <c r="I86" s="65"/>
    </row>
    <row r="87" spans="1:9" ht="15">
      <c r="A87" s="64"/>
      <c r="B87" s="54"/>
      <c r="C87" s="54"/>
      <c r="D87" s="54"/>
      <c r="E87" s="54"/>
      <c r="F87" s="54"/>
      <c r="G87" s="57"/>
      <c r="H87" s="55"/>
      <c r="I87" s="67"/>
    </row>
    <row r="88" spans="1:9" ht="15">
      <c r="A88" s="24"/>
      <c r="B88" s="34"/>
      <c r="C88" s="34"/>
      <c r="D88" s="34"/>
      <c r="E88" s="34"/>
      <c r="F88" s="34"/>
      <c r="G88" s="33"/>
      <c r="H88" s="24"/>
      <c r="I88" s="65"/>
    </row>
    <row r="89" spans="1:9" ht="15">
      <c r="A89" s="64"/>
      <c r="B89" s="54"/>
      <c r="C89" s="54"/>
      <c r="D89" s="54"/>
      <c r="E89" s="54"/>
      <c r="F89" s="54"/>
      <c r="G89" s="57"/>
      <c r="H89" s="55"/>
      <c r="I89" s="67"/>
    </row>
    <row r="90" spans="1:9" ht="15">
      <c r="A90" s="64"/>
      <c r="B90" s="34"/>
      <c r="C90" s="34"/>
      <c r="D90" s="34"/>
      <c r="E90" s="34"/>
      <c r="F90" s="34"/>
      <c r="G90" s="33"/>
      <c r="H90" s="24"/>
      <c r="I90" s="65"/>
    </row>
    <row r="91" spans="1:9" ht="15">
      <c r="A91" s="66"/>
      <c r="B91" s="54"/>
      <c r="C91" s="54"/>
      <c r="D91" s="54"/>
      <c r="E91" s="54"/>
      <c r="F91" s="54"/>
      <c r="G91" s="57"/>
      <c r="H91" s="55"/>
      <c r="I91" s="67"/>
    </row>
    <row r="92" spans="1:9" ht="15">
      <c r="A92" s="24"/>
      <c r="B92" s="34"/>
      <c r="C92" s="34"/>
      <c r="D92" s="34"/>
      <c r="E92" s="34"/>
      <c r="F92" s="34"/>
      <c r="G92" s="33"/>
      <c r="H92" s="24"/>
      <c r="I92" s="65"/>
    </row>
    <row r="93" spans="1:9" ht="15">
      <c r="A93" s="66"/>
      <c r="B93" s="54"/>
      <c r="C93" s="54"/>
      <c r="D93" s="54"/>
      <c r="E93" s="54"/>
      <c r="F93" s="54"/>
      <c r="G93" s="57"/>
      <c r="H93" s="55"/>
      <c r="I93" s="67"/>
    </row>
    <row r="94" spans="1:9" ht="15">
      <c r="A94" s="64"/>
      <c r="B94" s="34"/>
      <c r="C94" s="34"/>
      <c r="D94" s="34"/>
      <c r="E94" s="34"/>
      <c r="F94" s="34"/>
      <c r="G94" s="33"/>
      <c r="H94" s="24"/>
      <c r="I94" s="65"/>
    </row>
    <row r="95" spans="1:9" ht="15">
      <c r="A95" s="66"/>
      <c r="B95" s="54"/>
      <c r="C95" s="54"/>
      <c r="D95" s="54"/>
      <c r="E95" s="54"/>
      <c r="F95" s="54"/>
      <c r="G95" s="57"/>
      <c r="H95" s="55"/>
      <c r="I95" s="67"/>
    </row>
    <row r="96" spans="1:9" ht="15">
      <c r="A96" s="64"/>
      <c r="B96" s="34"/>
      <c r="C96" s="34"/>
      <c r="D96" s="34"/>
      <c r="E96" s="34"/>
      <c r="F96" s="34"/>
      <c r="G96" s="33"/>
      <c r="H96" s="24"/>
      <c r="I96" s="65"/>
    </row>
    <row r="97" spans="1:9" ht="15">
      <c r="A97" s="66"/>
      <c r="B97" s="54"/>
      <c r="C97" s="54"/>
      <c r="D97" s="54"/>
      <c r="E97" s="54"/>
      <c r="F97" s="54"/>
      <c r="G97" s="57"/>
      <c r="H97" s="55"/>
      <c r="I97" s="67"/>
    </row>
    <row r="98" spans="1:9" ht="15.75" thickBot="1">
      <c r="A98" s="70"/>
      <c r="B98" s="9"/>
      <c r="C98" s="9"/>
      <c r="D98" s="9"/>
      <c r="E98" s="9"/>
      <c r="F98" s="9"/>
      <c r="G98" s="69"/>
      <c r="H98" s="70"/>
      <c r="I98" s="10"/>
    </row>
    <row r="99" spans="1:9" ht="15">
      <c r="A99" s="15"/>
      <c r="B99" s="15"/>
      <c r="C99" s="15"/>
      <c r="D99" s="43" t="s">
        <v>66</v>
      </c>
      <c r="E99" s="15"/>
      <c r="F99" s="15"/>
      <c r="G99" s="15"/>
      <c r="H99" s="15"/>
      <c r="I99" s="15"/>
    </row>
    <row r="100" spans="1:9" ht="15.75" thickBot="1">
      <c r="A100" s="12" t="s">
        <v>64</v>
      </c>
      <c r="B100" s="15"/>
      <c r="C100" s="15"/>
      <c r="D100" s="43" t="s">
        <v>95</v>
      </c>
      <c r="E100" s="15"/>
      <c r="F100" s="15"/>
      <c r="G100" s="15"/>
      <c r="H100" s="15"/>
      <c r="I100" s="15"/>
    </row>
    <row r="101" spans="1:9" ht="15.75" thickBot="1">
      <c r="A101" s="58" t="s">
        <v>65</v>
      </c>
      <c r="B101" s="59"/>
      <c r="C101" s="60"/>
      <c r="D101" s="60"/>
      <c r="E101" s="60"/>
      <c r="F101" s="60"/>
      <c r="G101" s="58"/>
      <c r="H101" s="61"/>
      <c r="I101" s="62"/>
    </row>
    <row r="102" spans="1:9" ht="15">
      <c r="A102" s="50"/>
      <c r="B102" s="6"/>
      <c r="C102" s="6"/>
      <c r="D102" s="6"/>
      <c r="E102" s="6"/>
      <c r="F102" s="6"/>
      <c r="G102" s="63"/>
      <c r="H102" s="51"/>
      <c r="I102" s="7"/>
    </row>
    <row r="103" spans="1:9" ht="15">
      <c r="A103" s="24"/>
      <c r="B103" s="34"/>
      <c r="C103" s="34"/>
      <c r="D103" s="34"/>
      <c r="E103" s="34"/>
      <c r="F103" s="34"/>
      <c r="G103" s="33"/>
      <c r="H103" s="24"/>
      <c r="I103" s="65"/>
    </row>
    <row r="104" spans="1:9" ht="15">
      <c r="A104" s="66"/>
      <c r="B104" s="54"/>
      <c r="C104" s="54"/>
      <c r="D104" s="54"/>
      <c r="E104" s="54"/>
      <c r="F104" s="54"/>
      <c r="G104" s="57"/>
      <c r="H104" s="55"/>
      <c r="I104" s="67"/>
    </row>
    <row r="105" spans="1:9" ht="15">
      <c r="A105" s="24"/>
      <c r="B105" s="34"/>
      <c r="C105" s="34"/>
      <c r="D105" s="34"/>
      <c r="E105" s="34"/>
      <c r="F105" s="34"/>
      <c r="G105" s="33"/>
      <c r="H105" s="24"/>
      <c r="I105" s="65"/>
    </row>
    <row r="106" spans="1:9" ht="15">
      <c r="A106" s="66"/>
      <c r="B106" s="54"/>
      <c r="C106" s="54"/>
      <c r="D106" s="54"/>
      <c r="E106" s="54"/>
      <c r="F106" s="54"/>
      <c r="G106" s="57"/>
      <c r="H106" s="55"/>
      <c r="I106" s="67"/>
    </row>
    <row r="107" spans="1:9" ht="15">
      <c r="A107" s="24"/>
      <c r="B107" s="34"/>
      <c r="C107" s="34"/>
      <c r="D107" s="34"/>
      <c r="E107" s="34"/>
      <c r="F107" s="34"/>
      <c r="G107" s="33"/>
      <c r="H107" s="24"/>
      <c r="I107" s="65"/>
    </row>
    <row r="108" spans="1:9" ht="15">
      <c r="A108" s="66"/>
      <c r="B108" s="54"/>
      <c r="C108" s="54"/>
      <c r="D108" s="54"/>
      <c r="E108" s="54"/>
      <c r="F108" s="54"/>
      <c r="G108" s="57"/>
      <c r="H108" s="55"/>
      <c r="I108" s="67"/>
    </row>
    <row r="109" spans="1:9" ht="15">
      <c r="A109" s="24"/>
      <c r="B109" s="34"/>
      <c r="C109" s="34"/>
      <c r="D109" s="34"/>
      <c r="E109" s="34"/>
      <c r="F109" s="34"/>
      <c r="G109" s="33"/>
      <c r="H109" s="24"/>
      <c r="I109" s="65"/>
    </row>
    <row r="110" spans="1:9" ht="15">
      <c r="A110" s="66"/>
      <c r="B110" s="54"/>
      <c r="C110" s="54"/>
      <c r="D110" s="54"/>
      <c r="E110" s="54"/>
      <c r="F110" s="54"/>
      <c r="G110" s="57"/>
      <c r="H110" s="55"/>
      <c r="I110" s="67"/>
    </row>
    <row r="111" spans="1:9" ht="15">
      <c r="A111" s="64"/>
      <c r="B111" s="34"/>
      <c r="C111" s="34"/>
      <c r="D111" s="34"/>
      <c r="E111" s="34"/>
      <c r="F111" s="34"/>
      <c r="G111" s="111"/>
      <c r="H111" s="24"/>
      <c r="I111" s="65"/>
    </row>
    <row r="112" spans="1:9" ht="15">
      <c r="A112" s="66"/>
      <c r="B112" s="54"/>
      <c r="C112" s="54"/>
      <c r="D112" s="54"/>
      <c r="E112" s="54"/>
      <c r="F112" s="54"/>
      <c r="G112" s="57"/>
      <c r="H112" s="55"/>
      <c r="I112" s="67"/>
    </row>
    <row r="113" spans="1:9" ht="15">
      <c r="A113" s="23"/>
      <c r="B113" s="34"/>
      <c r="C113" s="34"/>
      <c r="D113" s="34"/>
      <c r="E113" s="34"/>
      <c r="F113" s="34"/>
      <c r="G113" s="33"/>
      <c r="H113" s="24"/>
      <c r="I113" s="65"/>
    </row>
    <row r="114" spans="1:9" ht="15">
      <c r="A114" s="64"/>
      <c r="B114" s="54"/>
      <c r="C114" s="54"/>
      <c r="D114" s="54"/>
      <c r="E114" s="54"/>
      <c r="F114" s="54"/>
      <c r="G114" s="57"/>
      <c r="H114" s="55"/>
      <c r="I114" s="67"/>
    </row>
    <row r="115" spans="1:9" ht="15">
      <c r="A115" s="24"/>
      <c r="B115" s="34"/>
      <c r="C115" s="34"/>
      <c r="D115" s="34"/>
      <c r="E115" s="34"/>
      <c r="F115" s="34"/>
      <c r="G115" s="33"/>
      <c r="H115" s="24"/>
      <c r="I115" s="65"/>
    </row>
    <row r="116" spans="1:9" ht="15">
      <c r="A116" s="64"/>
      <c r="B116" s="54"/>
      <c r="C116" s="54"/>
      <c r="D116" s="54"/>
      <c r="E116" s="54"/>
      <c r="F116" s="54"/>
      <c r="G116" s="57"/>
      <c r="H116" s="55"/>
      <c r="I116" s="67"/>
    </row>
    <row r="117" spans="1:9" ht="15">
      <c r="A117" s="64"/>
      <c r="B117" s="34"/>
      <c r="C117" s="34"/>
      <c r="D117" s="34"/>
      <c r="E117" s="34"/>
      <c r="F117" s="34"/>
      <c r="G117" s="33"/>
      <c r="H117" s="24"/>
      <c r="I117" s="65"/>
    </row>
    <row r="118" spans="1:9" ht="15">
      <c r="A118" s="66"/>
      <c r="B118" s="54"/>
      <c r="C118" s="54"/>
      <c r="D118" s="54"/>
      <c r="E118" s="54"/>
      <c r="F118" s="54"/>
      <c r="G118" s="57"/>
      <c r="H118" s="55"/>
      <c r="I118" s="67"/>
    </row>
    <row r="119" spans="1:9" ht="15">
      <c r="A119" s="23"/>
      <c r="B119" s="34"/>
      <c r="C119" s="34"/>
      <c r="D119" s="34"/>
      <c r="E119" s="34"/>
      <c r="F119" s="34"/>
      <c r="G119" s="33"/>
      <c r="H119" s="24"/>
      <c r="I119" s="65"/>
    </row>
    <row r="120" spans="1:9" ht="15">
      <c r="A120" s="66"/>
      <c r="B120" s="54"/>
      <c r="C120" s="54"/>
      <c r="D120" s="54"/>
      <c r="E120" s="54"/>
      <c r="F120" s="54"/>
      <c r="G120" s="57"/>
      <c r="H120" s="55"/>
      <c r="I120" s="67"/>
    </row>
    <row r="121" spans="1:9" ht="15">
      <c r="A121" s="23"/>
      <c r="B121" s="34"/>
      <c r="C121" s="34"/>
      <c r="D121" s="34"/>
      <c r="E121" s="34"/>
      <c r="F121" s="34"/>
      <c r="G121" s="33"/>
      <c r="H121" s="24"/>
      <c r="I121" s="65"/>
    </row>
    <row r="122" spans="1:9" ht="15">
      <c r="A122" s="66"/>
      <c r="B122" s="54"/>
      <c r="C122" s="54"/>
      <c r="D122" s="54"/>
      <c r="E122" s="54"/>
      <c r="F122" s="54"/>
      <c r="G122" s="57"/>
      <c r="H122" s="55"/>
      <c r="I122" s="67"/>
    </row>
    <row r="123" spans="1:9" ht="15">
      <c r="A123" s="23"/>
      <c r="B123" s="34"/>
      <c r="C123" s="34"/>
      <c r="D123" s="34"/>
      <c r="E123" s="34"/>
      <c r="F123" s="34"/>
      <c r="G123" s="33"/>
      <c r="H123" s="24"/>
      <c r="I123" s="65"/>
    </row>
    <row r="124" spans="1:9" ht="15.75" thickBot="1">
      <c r="A124" s="114"/>
      <c r="B124" s="100"/>
      <c r="C124" s="32"/>
      <c r="D124" s="32"/>
      <c r="E124" s="32"/>
      <c r="F124" s="26"/>
      <c r="G124" s="57"/>
      <c r="H124" s="55"/>
      <c r="I124" s="67"/>
    </row>
    <row r="125" spans="1:9" ht="16.5" thickBot="1">
      <c r="A125" s="68"/>
      <c r="B125" s="9" t="s">
        <v>159</v>
      </c>
      <c r="C125" s="9"/>
      <c r="D125" s="9"/>
      <c r="E125" s="9"/>
      <c r="F125" s="9"/>
      <c r="G125" s="97">
        <f>COUNTA(G75:G124)</f>
        <v>0</v>
      </c>
      <c r="H125" s="97">
        <f>COUNTA(H75:H124)</f>
        <v>0</v>
      </c>
      <c r="I125" s="97">
        <f>COUNTA(I75:I124)</f>
        <v>4</v>
      </c>
    </row>
  </sheetData>
  <sheetProtection password="C008" sheet="1"/>
  <hyperlinks>
    <hyperlink ref="G45" r:id="rId1" display="info@jucomi.s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51">
      <selection activeCell="L78" sqref="L78"/>
    </sheetView>
  </sheetViews>
  <sheetFormatPr defaultColWidth="9.140625" defaultRowHeight="15"/>
  <cols>
    <col min="1" max="1" width="10.421875" style="0" bestFit="1" customWidth="1"/>
    <col min="5" max="5" width="5.00390625" style="0" customWidth="1"/>
    <col min="6" max="6" width="11.7109375" style="0" bestFit="1" customWidth="1"/>
    <col min="7" max="7" width="11.8515625" style="0" customWidth="1"/>
    <col min="8" max="8" width="8.140625" style="0" customWidth="1"/>
    <col min="9" max="9" width="11.57421875" style="0" customWidth="1"/>
    <col min="10" max="10" width="9.140625" style="0" hidden="1" customWidth="1"/>
  </cols>
  <sheetData>
    <row r="1" spans="1:7" ht="19.5" thickBot="1">
      <c r="A1" s="1" t="s">
        <v>17</v>
      </c>
      <c r="G1" s="1" t="s">
        <v>18</v>
      </c>
    </row>
    <row r="2" spans="1:9" ht="15.75">
      <c r="A2" s="11" t="s">
        <v>19</v>
      </c>
      <c r="B2" s="6"/>
      <c r="C2" s="6"/>
      <c r="D2" s="6"/>
      <c r="E2" s="6"/>
      <c r="F2" s="6"/>
      <c r="G2" s="6"/>
      <c r="H2" s="6"/>
      <c r="I2" s="45" t="s">
        <v>49</v>
      </c>
    </row>
    <row r="3" spans="1:9" ht="16.5" thickBot="1">
      <c r="A3" s="12" t="s">
        <v>88</v>
      </c>
      <c r="B3" s="9"/>
      <c r="C3" s="9"/>
      <c r="D3" s="9"/>
      <c r="E3" s="9"/>
      <c r="F3" s="9"/>
      <c r="G3" s="9"/>
      <c r="H3" s="9"/>
      <c r="I3" s="46"/>
    </row>
    <row r="4" ht="15.75" thickBot="1"/>
    <row r="5" spans="1:10" ht="15.75" thickBot="1">
      <c r="A5" s="11" t="s">
        <v>34</v>
      </c>
      <c r="B5" s="7"/>
      <c r="C5" s="11" t="s">
        <v>20</v>
      </c>
      <c r="D5" s="6"/>
      <c r="E5" s="7"/>
      <c r="F5" s="11" t="s">
        <v>21</v>
      </c>
      <c r="G5" s="7"/>
      <c r="H5" s="40" t="s">
        <v>207</v>
      </c>
      <c r="I5" s="147" t="s">
        <v>43</v>
      </c>
      <c r="J5" s="7"/>
    </row>
    <row r="6" spans="1:10" ht="15.75" thickBot="1">
      <c r="A6" s="8" t="str">
        <f>T(Datablad!C7)</f>
        <v>Brf.Husbåten</v>
      </c>
      <c r="B6" s="10"/>
      <c r="C6" s="8"/>
      <c r="D6" s="9"/>
      <c r="E6" s="10"/>
      <c r="F6" s="8" t="str">
        <f>T(Datablad!C9)</f>
        <v>Fleminggatan 30-32</v>
      </c>
      <c r="G6" s="10"/>
      <c r="H6" s="37" t="str">
        <f>T(Datablad!C10)</f>
        <v>112 32</v>
      </c>
      <c r="I6" s="37" t="str">
        <f>T(Datablad!C11)</f>
        <v>Stockholm</v>
      </c>
      <c r="J6" s="10"/>
    </row>
    <row r="7" spans="1:10" ht="15.75" thickBot="1">
      <c r="A7" s="11" t="s">
        <v>23</v>
      </c>
      <c r="B7" s="6"/>
      <c r="C7" s="6"/>
      <c r="D7" s="6"/>
      <c r="E7" s="7"/>
      <c r="F7" s="11" t="s">
        <v>24</v>
      </c>
      <c r="G7" s="7"/>
      <c r="H7" s="40" t="s">
        <v>207</v>
      </c>
      <c r="I7" s="147" t="s">
        <v>43</v>
      </c>
      <c r="J7" s="7"/>
    </row>
    <row r="8" spans="1:10" ht="15.75" thickBot="1">
      <c r="A8" s="8" t="str">
        <f>T(Datablad!C7)</f>
        <v>Brf.Husbåten</v>
      </c>
      <c r="B8" s="9"/>
      <c r="C8" s="9"/>
      <c r="D8" s="9"/>
      <c r="E8" s="10"/>
      <c r="F8" s="8" t="str">
        <f>T(Datablad!C9)</f>
        <v>Fleminggatan 30-32</v>
      </c>
      <c r="G8" s="10"/>
      <c r="H8" s="37" t="str">
        <f>T(Datablad!C10)</f>
        <v>112 32</v>
      </c>
      <c r="I8" s="37" t="str">
        <f>T(Datablad!C11)</f>
        <v>Stockholm</v>
      </c>
      <c r="J8" s="16"/>
    </row>
    <row r="9" spans="1:10" ht="15">
      <c r="A9" s="11" t="s">
        <v>25</v>
      </c>
      <c r="B9" s="6"/>
      <c r="C9" s="6"/>
      <c r="D9" s="6"/>
      <c r="E9" s="7"/>
      <c r="F9" s="11" t="s">
        <v>24</v>
      </c>
      <c r="G9" s="7"/>
      <c r="H9" s="11" t="s">
        <v>22</v>
      </c>
      <c r="I9" s="7"/>
      <c r="J9" s="16"/>
    </row>
    <row r="10" spans="1:10" ht="15.75" thickBot="1">
      <c r="A10" s="8"/>
      <c r="B10" s="9"/>
      <c r="C10" s="9"/>
      <c r="D10" s="9"/>
      <c r="E10" s="10"/>
      <c r="F10" s="8"/>
      <c r="G10" s="10"/>
      <c r="H10" s="8" t="s">
        <v>94</v>
      </c>
      <c r="I10" s="10"/>
      <c r="J10" s="10"/>
    </row>
    <row r="11" spans="1:9" ht="15">
      <c r="A11" s="11" t="s">
        <v>26</v>
      </c>
      <c r="B11" s="6"/>
      <c r="C11" s="6"/>
      <c r="D11" s="6"/>
      <c r="E11" s="7"/>
      <c r="F11" s="11" t="s">
        <v>27</v>
      </c>
      <c r="G11" s="7"/>
      <c r="H11" s="11" t="s">
        <v>28</v>
      </c>
      <c r="I11" s="7"/>
    </row>
    <row r="12" spans="1:9" ht="15.75" thickBot="1">
      <c r="A12" s="8" t="str">
        <f>T(Datablad!C7)</f>
        <v>Brf.Husbåten</v>
      </c>
      <c r="B12" s="9"/>
      <c r="C12" s="9"/>
      <c r="D12" s="9"/>
      <c r="E12" s="10"/>
      <c r="F12" s="8" t="s">
        <v>94</v>
      </c>
      <c r="G12" s="10"/>
      <c r="H12" s="9"/>
      <c r="I12" s="10"/>
    </row>
    <row r="13" spans="1:9" ht="15">
      <c r="A13" s="11" t="s">
        <v>29</v>
      </c>
      <c r="B13" s="7"/>
      <c r="C13" s="11" t="s">
        <v>30</v>
      </c>
      <c r="D13" s="6"/>
      <c r="E13" s="7"/>
      <c r="F13" s="38" t="s">
        <v>31</v>
      </c>
      <c r="G13" s="38" t="s">
        <v>32</v>
      </c>
      <c r="H13" s="11" t="s">
        <v>33</v>
      </c>
      <c r="I13" s="7"/>
    </row>
    <row r="14" spans="1:9" ht="15.75" thickBot="1">
      <c r="A14" s="8" t="str">
        <f>T(Datablad!C7)</f>
        <v>Brf.Husbåten</v>
      </c>
      <c r="B14" s="10"/>
      <c r="C14" s="71"/>
      <c r="D14" s="9"/>
      <c r="E14" s="10"/>
      <c r="F14" s="37" t="str">
        <f>T(Datablad!C13)</f>
        <v>3142 kvm</v>
      </c>
      <c r="G14" s="10" t="str">
        <f>T(Datablad!C14)</f>
        <v>34 lgh</v>
      </c>
      <c r="H14" s="9" t="str">
        <f>T(Datablad!C17)</f>
        <v>0 st</v>
      </c>
      <c r="I14" s="10"/>
    </row>
    <row r="15" ht="15.75" thickBot="1">
      <c r="A15" s="39" t="s">
        <v>17</v>
      </c>
    </row>
    <row r="16" spans="1:9" ht="15.75" thickBot="1">
      <c r="A16" s="40" t="s">
        <v>93</v>
      </c>
      <c r="B16" s="4"/>
      <c r="C16" s="40"/>
      <c r="D16" s="41" t="s">
        <v>35</v>
      </c>
      <c r="E16" s="4"/>
      <c r="F16" s="3"/>
      <c r="G16" s="41" t="s">
        <v>36</v>
      </c>
      <c r="H16" s="3"/>
      <c r="I16" s="4"/>
    </row>
    <row r="17" spans="1:9" ht="15">
      <c r="A17" s="5"/>
      <c r="B17" s="7"/>
      <c r="C17" s="44"/>
      <c r="D17" s="6"/>
      <c r="E17" s="7"/>
      <c r="F17" s="6"/>
      <c r="G17" s="6"/>
      <c r="H17" s="6"/>
      <c r="I17" s="7"/>
    </row>
    <row r="18" spans="1:9" ht="15.75" thickBot="1">
      <c r="A18" s="8"/>
      <c r="B18" s="10"/>
      <c r="C18" s="8"/>
      <c r="D18" s="9"/>
      <c r="E18" s="10"/>
      <c r="F18" s="9"/>
      <c r="G18" s="9"/>
      <c r="H18" s="9"/>
      <c r="I18" s="10"/>
    </row>
    <row r="19" ht="15.75" thickBot="1"/>
    <row r="20" spans="1:9" ht="15.75" thickBot="1">
      <c r="A20" s="2"/>
      <c r="B20" s="3"/>
      <c r="C20" s="3"/>
      <c r="D20" s="41" t="s">
        <v>149</v>
      </c>
      <c r="E20" s="3"/>
      <c r="F20" s="3"/>
      <c r="G20" s="3"/>
      <c r="H20" s="3"/>
      <c r="I20" s="4"/>
    </row>
    <row r="21" spans="1:9" ht="15">
      <c r="A21" s="75" t="s">
        <v>97</v>
      </c>
      <c r="B21" s="6"/>
      <c r="C21" s="6"/>
      <c r="D21" s="6"/>
      <c r="E21" s="6"/>
      <c r="F21" s="6"/>
      <c r="G21" s="6"/>
      <c r="H21" s="6"/>
      <c r="I21" s="7"/>
    </row>
    <row r="22" spans="1:9" ht="15">
      <c r="A22" s="14"/>
      <c r="B22" s="15"/>
      <c r="C22" s="15"/>
      <c r="D22" s="15"/>
      <c r="E22" s="15"/>
      <c r="F22" s="15"/>
      <c r="G22" s="15"/>
      <c r="H22" s="15"/>
      <c r="I22" s="16"/>
    </row>
    <row r="23" spans="1:9" ht="15">
      <c r="A23" s="76"/>
      <c r="B23" s="15"/>
      <c r="C23" s="15"/>
      <c r="D23" s="15"/>
      <c r="E23" s="15"/>
      <c r="F23" s="15"/>
      <c r="G23" s="15"/>
      <c r="H23" s="15"/>
      <c r="I23" s="16"/>
    </row>
    <row r="24" spans="1:9" ht="15">
      <c r="A24" s="14"/>
      <c r="B24" s="15"/>
      <c r="C24" s="15"/>
      <c r="D24" s="15"/>
      <c r="E24" s="15"/>
      <c r="F24" s="15"/>
      <c r="G24" s="15"/>
      <c r="H24" s="15"/>
      <c r="I24" s="16"/>
    </row>
    <row r="25" spans="1:9" ht="15">
      <c r="A25" s="14"/>
      <c r="B25" s="15"/>
      <c r="C25" s="15"/>
      <c r="D25" s="15"/>
      <c r="E25" s="15"/>
      <c r="F25" s="15"/>
      <c r="G25" s="15"/>
      <c r="H25" s="15"/>
      <c r="I25" s="16"/>
    </row>
    <row r="26" spans="1:9" ht="15">
      <c r="A26" s="76" t="s">
        <v>127</v>
      </c>
      <c r="B26" s="15"/>
      <c r="C26" s="15"/>
      <c r="D26" s="15"/>
      <c r="E26" s="15"/>
      <c r="F26" s="15"/>
      <c r="G26" s="15"/>
      <c r="H26" s="15"/>
      <c r="I26" s="16"/>
    </row>
    <row r="27" spans="1:9" ht="15">
      <c r="A27" s="14"/>
      <c r="B27" s="15"/>
      <c r="C27" s="15"/>
      <c r="D27" s="15"/>
      <c r="E27" s="15"/>
      <c r="F27" s="15"/>
      <c r="G27" s="15"/>
      <c r="H27" s="15"/>
      <c r="I27" s="16"/>
    </row>
    <row r="28" spans="1:9" ht="1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15">
      <c r="A29" s="14"/>
      <c r="B29" s="15"/>
      <c r="C29" s="15"/>
      <c r="D29" s="15"/>
      <c r="E29" s="15"/>
      <c r="F29" s="15"/>
      <c r="G29" s="15"/>
      <c r="H29" s="15"/>
      <c r="I29" s="16"/>
    </row>
    <row r="30" spans="1:9" ht="15">
      <c r="A30" s="14"/>
      <c r="B30" s="15"/>
      <c r="C30" s="15"/>
      <c r="D30" s="15"/>
      <c r="E30" s="15"/>
      <c r="F30" s="15"/>
      <c r="G30" s="15"/>
      <c r="H30" s="15"/>
      <c r="I30" s="16"/>
    </row>
    <row r="31" spans="1:9" ht="15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5.75" thickBot="1">
      <c r="A42" s="8"/>
      <c r="B42" s="9"/>
      <c r="C42" s="9"/>
      <c r="D42" s="9"/>
      <c r="E42" s="9"/>
      <c r="F42" s="9"/>
      <c r="G42" s="9"/>
      <c r="H42" s="9"/>
      <c r="I42" s="10"/>
    </row>
    <row r="43" ht="15.75" thickBot="1"/>
    <row r="44" spans="1:9" ht="15">
      <c r="A44" s="11" t="s">
        <v>37</v>
      </c>
      <c r="B44" s="6"/>
      <c r="C44" s="7"/>
      <c r="D44" s="11" t="s">
        <v>45</v>
      </c>
      <c r="E44" s="6"/>
      <c r="F44" s="7"/>
      <c r="G44" s="11" t="s">
        <v>28</v>
      </c>
      <c r="H44" s="6"/>
      <c r="I44" s="7"/>
    </row>
    <row r="45" spans="1:9" ht="15.75" thickBot="1">
      <c r="A45" s="8"/>
      <c r="B45" s="9"/>
      <c r="C45" s="10"/>
      <c r="D45" s="12" t="s">
        <v>47</v>
      </c>
      <c r="E45" s="9"/>
      <c r="F45" s="10"/>
      <c r="G45" s="42" t="s">
        <v>46</v>
      </c>
      <c r="H45" s="15"/>
      <c r="I45" s="16"/>
    </row>
    <row r="46" spans="1:9" ht="15">
      <c r="A46" s="11" t="s">
        <v>38</v>
      </c>
      <c r="B46" s="6"/>
      <c r="C46" s="7"/>
      <c r="D46" s="11" t="s">
        <v>24</v>
      </c>
      <c r="E46" s="6"/>
      <c r="F46" s="7"/>
      <c r="G46" s="11" t="s">
        <v>41</v>
      </c>
      <c r="H46" s="11" t="s">
        <v>43</v>
      </c>
      <c r="I46" s="7"/>
    </row>
    <row r="47" spans="1:9" ht="15.75" thickBot="1">
      <c r="A47" s="12" t="s">
        <v>39</v>
      </c>
      <c r="B47" s="9"/>
      <c r="C47" s="10"/>
      <c r="D47" s="12" t="s">
        <v>40</v>
      </c>
      <c r="E47" s="9"/>
      <c r="F47" s="10"/>
      <c r="G47" s="12" t="s">
        <v>42</v>
      </c>
      <c r="H47" s="12" t="s">
        <v>44</v>
      </c>
      <c r="I47" s="10"/>
    </row>
    <row r="48" spans="1:9" ht="15">
      <c r="A48" s="11"/>
      <c r="B48" s="6"/>
      <c r="C48" s="6"/>
      <c r="D48" s="6"/>
      <c r="E48" s="6"/>
      <c r="F48" s="6"/>
      <c r="G48" s="11" t="s">
        <v>48</v>
      </c>
      <c r="H48" s="15"/>
      <c r="I48" s="16"/>
    </row>
    <row r="49" spans="1:9" ht="15.75" thickBot="1">
      <c r="A49" s="8"/>
      <c r="B49" s="9"/>
      <c r="C49" s="9"/>
      <c r="D49" s="9"/>
      <c r="E49" s="9"/>
      <c r="F49" s="9"/>
      <c r="G49" s="8"/>
      <c r="H49" s="9"/>
      <c r="I49" s="10"/>
    </row>
    <row r="50" spans="1:7" ht="19.5" thickBot="1">
      <c r="A50" s="1" t="s">
        <v>50</v>
      </c>
      <c r="G50" s="1" t="s">
        <v>18</v>
      </c>
    </row>
    <row r="51" spans="1:9" ht="15.75">
      <c r="A51" s="11" t="s">
        <v>19</v>
      </c>
      <c r="B51" s="6"/>
      <c r="C51" s="6"/>
      <c r="D51" s="6"/>
      <c r="E51" s="6"/>
      <c r="F51" s="6"/>
      <c r="G51" s="6"/>
      <c r="H51" s="6"/>
      <c r="I51" s="45" t="s">
        <v>51</v>
      </c>
    </row>
    <row r="52" spans="1:9" ht="16.5" thickBot="1">
      <c r="A52" s="12" t="s">
        <v>88</v>
      </c>
      <c r="B52" s="9"/>
      <c r="C52" s="9"/>
      <c r="D52" s="9"/>
      <c r="E52" s="9"/>
      <c r="F52" s="9"/>
      <c r="G52" s="9"/>
      <c r="H52" s="9"/>
      <c r="I52" s="46"/>
    </row>
    <row r="53" ht="15.75" thickBot="1"/>
    <row r="54" spans="1:9" ht="15">
      <c r="A54" s="11" t="s">
        <v>34</v>
      </c>
      <c r="B54" s="7"/>
      <c r="C54" s="11" t="s">
        <v>20</v>
      </c>
      <c r="D54" s="6"/>
      <c r="E54" s="7"/>
      <c r="F54" s="11" t="s">
        <v>52</v>
      </c>
      <c r="G54" s="7"/>
      <c r="H54" s="11" t="s">
        <v>53</v>
      </c>
      <c r="I54" s="7"/>
    </row>
    <row r="55" spans="1:9" ht="15.75" thickBot="1">
      <c r="A55" s="13"/>
      <c r="B55" s="10"/>
      <c r="C55" s="8"/>
      <c r="D55" s="9"/>
      <c r="E55" s="10"/>
      <c r="F55" s="8"/>
      <c r="G55" s="10"/>
      <c r="H55" s="9"/>
      <c r="I55" s="10"/>
    </row>
    <row r="56" spans="1:9" ht="15.75" thickBot="1">
      <c r="A56" s="47"/>
      <c r="B56" s="48"/>
      <c r="C56" s="6"/>
      <c r="D56" s="6"/>
      <c r="E56" s="6"/>
      <c r="F56" s="6"/>
      <c r="G56" s="6"/>
      <c r="H56" s="6"/>
      <c r="I56" s="7"/>
    </row>
    <row r="57" spans="1:9" ht="15">
      <c r="A57" s="11" t="s">
        <v>54</v>
      </c>
      <c r="B57" s="7"/>
      <c r="C57" s="15"/>
      <c r="D57" s="15"/>
      <c r="E57" s="15"/>
      <c r="F57" s="43"/>
      <c r="G57" s="43"/>
      <c r="H57" s="43"/>
      <c r="I57" s="49" t="s">
        <v>55</v>
      </c>
    </row>
    <row r="58" spans="1:9" ht="15.75" thickBot="1">
      <c r="A58" s="8"/>
      <c r="B58" s="10"/>
      <c r="C58" s="15"/>
      <c r="D58" s="15"/>
      <c r="E58" s="43" t="s">
        <v>56</v>
      </c>
      <c r="F58" s="43"/>
      <c r="G58" s="15"/>
      <c r="H58" s="15"/>
      <c r="I58" s="16"/>
    </row>
    <row r="59" spans="1:9" ht="15">
      <c r="A59" s="14"/>
      <c r="B59" s="15"/>
      <c r="C59" s="15"/>
      <c r="D59" s="15"/>
      <c r="E59" s="43"/>
      <c r="F59" s="43"/>
      <c r="G59" s="43" t="s">
        <v>57</v>
      </c>
      <c r="H59" s="15"/>
      <c r="I59" s="16"/>
    </row>
    <row r="60" spans="1:9" ht="15.75" thickBot="1">
      <c r="A60" s="12" t="s">
        <v>63</v>
      </c>
      <c r="B60" s="9"/>
      <c r="C60" s="9"/>
      <c r="D60" s="43"/>
      <c r="E60" s="43"/>
      <c r="F60" s="43"/>
      <c r="G60" s="43" t="s">
        <v>58</v>
      </c>
      <c r="H60" s="15"/>
      <c r="I60" s="16"/>
    </row>
    <row r="61" spans="1:9" ht="15.75" thickBot="1">
      <c r="A61" s="11" t="s">
        <v>59</v>
      </c>
      <c r="B61" s="6"/>
      <c r="C61" s="6"/>
      <c r="D61" s="6"/>
      <c r="E61" s="6" t="s">
        <v>94</v>
      </c>
      <c r="F61" s="72" t="s">
        <v>100</v>
      </c>
      <c r="G61" s="6" t="s">
        <v>62</v>
      </c>
      <c r="H61" s="72" t="s">
        <v>61</v>
      </c>
      <c r="I61" s="7" t="s">
        <v>60</v>
      </c>
    </row>
    <row r="62" spans="1:9" ht="15">
      <c r="A62" s="5" t="s">
        <v>210</v>
      </c>
      <c r="B62" s="53"/>
      <c r="C62" s="53"/>
      <c r="D62" s="53"/>
      <c r="E62" s="53"/>
      <c r="F62" s="108">
        <v>5</v>
      </c>
      <c r="G62" s="18">
        <v>0</v>
      </c>
      <c r="H62" s="18">
        <v>0</v>
      </c>
      <c r="I62" s="19">
        <f>SUM(G62+H62)</f>
        <v>0</v>
      </c>
    </row>
    <row r="63" spans="1:9" ht="15">
      <c r="A63" s="35" t="s">
        <v>289</v>
      </c>
      <c r="B63" s="32"/>
      <c r="C63" s="32"/>
      <c r="D63" s="32"/>
      <c r="E63" s="32"/>
      <c r="F63" s="109">
        <v>3</v>
      </c>
      <c r="G63" s="17">
        <v>0</v>
      </c>
      <c r="H63" s="17">
        <v>0</v>
      </c>
      <c r="I63" s="20">
        <f>SUM(G63+H63)</f>
        <v>0</v>
      </c>
    </row>
    <row r="64" spans="1:9" ht="15">
      <c r="A64" s="35"/>
      <c r="B64" s="32"/>
      <c r="C64" s="32"/>
      <c r="D64" s="32"/>
      <c r="E64" s="32"/>
      <c r="F64" s="109">
        <v>0</v>
      </c>
      <c r="G64" s="17">
        <v>0</v>
      </c>
      <c r="H64" s="17">
        <v>0</v>
      </c>
      <c r="I64" s="20">
        <f>SUM(G64+H64)</f>
        <v>0</v>
      </c>
    </row>
    <row r="65" spans="1:9" ht="15">
      <c r="A65" s="35"/>
      <c r="B65" s="32"/>
      <c r="C65" s="32"/>
      <c r="D65" s="32"/>
      <c r="E65" s="32"/>
      <c r="F65" s="78"/>
      <c r="G65" s="17"/>
      <c r="H65" s="17"/>
      <c r="I65" s="20"/>
    </row>
    <row r="66" spans="1:9" ht="15">
      <c r="A66" s="35"/>
      <c r="B66" s="32"/>
      <c r="C66" s="32"/>
      <c r="D66" s="32"/>
      <c r="E66" s="32"/>
      <c r="F66" s="78"/>
      <c r="G66" s="17"/>
      <c r="H66" s="17"/>
      <c r="I66" s="20"/>
    </row>
    <row r="67" spans="1:9" ht="15">
      <c r="A67" s="35"/>
      <c r="B67" s="32"/>
      <c r="C67" s="32"/>
      <c r="D67" s="32"/>
      <c r="E67" s="32"/>
      <c r="F67" s="78"/>
      <c r="G67" s="17"/>
      <c r="H67" s="17"/>
      <c r="I67" s="20"/>
    </row>
    <row r="68" spans="1:9" ht="15">
      <c r="A68" s="35"/>
      <c r="B68" s="32"/>
      <c r="C68" s="32"/>
      <c r="D68" s="32"/>
      <c r="E68" s="32"/>
      <c r="F68" s="78"/>
      <c r="G68" s="17"/>
      <c r="H68" s="17"/>
      <c r="I68" s="20"/>
    </row>
    <row r="69" spans="1:9" ht="15">
      <c r="A69" s="35"/>
      <c r="B69" s="32"/>
      <c r="C69" s="32"/>
      <c r="D69" s="32"/>
      <c r="E69" s="32"/>
      <c r="F69" s="78"/>
      <c r="G69" s="17"/>
      <c r="H69" s="17" t="s">
        <v>94</v>
      </c>
      <c r="I69" s="20"/>
    </row>
    <row r="70" spans="1:9" ht="15.75" thickBot="1">
      <c r="A70" s="35"/>
      <c r="B70" s="34"/>
      <c r="C70" s="34"/>
      <c r="D70" s="34"/>
      <c r="E70" s="34"/>
      <c r="F70" s="55"/>
      <c r="G70" s="17"/>
      <c r="H70" s="17"/>
      <c r="I70" s="20"/>
    </row>
    <row r="71" spans="1:9" ht="15.75" thickBot="1">
      <c r="A71" s="8"/>
      <c r="B71" s="9"/>
      <c r="C71" s="9"/>
      <c r="D71" s="9"/>
      <c r="E71" s="9"/>
      <c r="F71" s="107">
        <f>SUM(F62:F70)/2</f>
        <v>4</v>
      </c>
      <c r="G71" s="105"/>
      <c r="H71" s="21"/>
      <c r="I71" s="22"/>
    </row>
    <row r="72" spans="1:9" ht="15">
      <c r="A72" s="15"/>
      <c r="B72" s="15"/>
      <c r="C72" s="15"/>
      <c r="D72" s="43" t="s">
        <v>66</v>
      </c>
      <c r="E72" s="15"/>
      <c r="F72" s="15"/>
      <c r="G72" s="15"/>
      <c r="H72" s="15"/>
      <c r="I72" s="15"/>
    </row>
    <row r="73" spans="1:9" ht="15.75" thickBot="1">
      <c r="A73" s="12" t="s">
        <v>64</v>
      </c>
      <c r="B73" s="15"/>
      <c r="C73" s="15"/>
      <c r="D73" s="43" t="s">
        <v>95</v>
      </c>
      <c r="E73" s="15"/>
      <c r="F73" s="15"/>
      <c r="G73" s="15"/>
      <c r="H73" s="15"/>
      <c r="I73" s="15"/>
    </row>
    <row r="74" spans="1:9" ht="15.75" thickBot="1">
      <c r="A74" s="58" t="s">
        <v>65</v>
      </c>
      <c r="B74" s="59"/>
      <c r="C74" s="60"/>
      <c r="D74" s="60"/>
      <c r="E74" s="60"/>
      <c r="F74" s="60"/>
      <c r="G74" s="58" t="s">
        <v>151</v>
      </c>
      <c r="H74" s="61" t="s">
        <v>157</v>
      </c>
      <c r="I74" s="62" t="s">
        <v>160</v>
      </c>
    </row>
    <row r="75" spans="1:9" ht="15">
      <c r="A75" s="50"/>
      <c r="B75" s="6"/>
      <c r="C75" s="6"/>
      <c r="D75" s="6"/>
      <c r="E75" s="6"/>
      <c r="F75" s="6"/>
      <c r="G75" s="63"/>
      <c r="H75" s="51"/>
      <c r="I75" s="7"/>
    </row>
    <row r="76" spans="1:9" ht="15">
      <c r="A76" s="64" t="s">
        <v>290</v>
      </c>
      <c r="B76" s="34" t="s">
        <v>291</v>
      </c>
      <c r="C76" s="34"/>
      <c r="D76" s="34"/>
      <c r="E76" s="34"/>
      <c r="F76" s="34"/>
      <c r="G76" s="33"/>
      <c r="H76" s="24"/>
      <c r="I76" s="65"/>
    </row>
    <row r="77" spans="1:9" ht="15">
      <c r="A77" s="66"/>
      <c r="B77" s="54"/>
      <c r="C77" s="54"/>
      <c r="D77" s="54"/>
      <c r="E77" s="54"/>
      <c r="F77" s="54"/>
      <c r="G77" s="57"/>
      <c r="H77" s="55"/>
      <c r="I77" s="67"/>
    </row>
    <row r="78" spans="1:9" ht="15">
      <c r="A78" s="23"/>
      <c r="B78" s="34"/>
      <c r="C78" s="34"/>
      <c r="D78" s="34"/>
      <c r="E78" s="34"/>
      <c r="F78" s="34"/>
      <c r="G78" s="33"/>
      <c r="H78" s="24"/>
      <c r="I78" s="65"/>
    </row>
    <row r="79" spans="1:9" ht="15">
      <c r="A79" s="64"/>
      <c r="B79" s="54"/>
      <c r="C79" s="54"/>
      <c r="D79" s="54"/>
      <c r="E79" s="54"/>
      <c r="F79" s="54"/>
      <c r="G79" s="57"/>
      <c r="H79" s="55"/>
      <c r="I79" s="67"/>
    </row>
    <row r="80" spans="1:9" ht="15">
      <c r="A80" s="64"/>
      <c r="B80" s="34"/>
      <c r="C80" s="34"/>
      <c r="D80" s="34"/>
      <c r="E80" s="34"/>
      <c r="F80" s="34"/>
      <c r="G80" s="33"/>
      <c r="H80" s="24"/>
      <c r="I80" s="65"/>
    </row>
    <row r="81" spans="1:9" ht="15">
      <c r="A81" s="66"/>
      <c r="B81" s="54"/>
      <c r="C81" s="54"/>
      <c r="D81" s="54"/>
      <c r="E81" s="54"/>
      <c r="F81" s="54"/>
      <c r="G81" s="57"/>
      <c r="H81" s="55"/>
      <c r="I81" s="67"/>
    </row>
    <row r="82" spans="1:9" ht="15">
      <c r="A82" s="23"/>
      <c r="B82" s="34"/>
      <c r="C82" s="34"/>
      <c r="D82" s="34"/>
      <c r="E82" s="34"/>
      <c r="F82" s="34"/>
      <c r="G82" s="33"/>
      <c r="H82" s="24"/>
      <c r="I82" s="65"/>
    </row>
    <row r="83" spans="1:9" ht="15">
      <c r="A83" s="64"/>
      <c r="B83" s="54"/>
      <c r="C83" s="54"/>
      <c r="D83" s="54"/>
      <c r="E83" s="54"/>
      <c r="F83" s="54"/>
      <c r="G83" s="57"/>
      <c r="H83" s="55"/>
      <c r="I83" s="67"/>
    </row>
    <row r="84" spans="1:9" ht="15">
      <c r="A84" s="64"/>
      <c r="B84" s="34"/>
      <c r="C84" s="34"/>
      <c r="D84" s="34"/>
      <c r="E84" s="34"/>
      <c r="F84" s="34"/>
      <c r="G84" s="33"/>
      <c r="H84" s="24"/>
      <c r="I84" s="65"/>
    </row>
    <row r="85" spans="1:9" ht="15">
      <c r="A85" s="66"/>
      <c r="B85" s="54"/>
      <c r="C85" s="54"/>
      <c r="D85" s="54"/>
      <c r="E85" s="54"/>
      <c r="F85" s="54"/>
      <c r="G85" s="57"/>
      <c r="H85" s="55"/>
      <c r="I85" s="67"/>
    </row>
    <row r="86" spans="1:9" ht="15">
      <c r="A86" s="23"/>
      <c r="B86" s="34"/>
      <c r="C86" s="34"/>
      <c r="D86" s="34"/>
      <c r="E86" s="34"/>
      <c r="F86" s="34"/>
      <c r="G86" s="33"/>
      <c r="H86" s="24"/>
      <c r="I86" s="65"/>
    </row>
    <row r="87" spans="1:9" ht="15">
      <c r="A87" s="64"/>
      <c r="B87" s="54"/>
      <c r="C87" s="54"/>
      <c r="D87" s="54"/>
      <c r="E87" s="54"/>
      <c r="F87" s="54"/>
      <c r="G87" s="57"/>
      <c r="H87" s="55"/>
      <c r="I87" s="67"/>
    </row>
    <row r="88" spans="1:9" ht="15">
      <c r="A88" s="64"/>
      <c r="B88" s="34"/>
      <c r="C88" s="34"/>
      <c r="D88" s="34"/>
      <c r="E88" s="34"/>
      <c r="F88" s="34"/>
      <c r="G88" s="33"/>
      <c r="H88" s="24"/>
      <c r="I88" s="65"/>
    </row>
    <row r="89" spans="1:9" ht="15">
      <c r="A89" s="66"/>
      <c r="B89" s="54"/>
      <c r="C89" s="54"/>
      <c r="D89" s="54"/>
      <c r="E89" s="54"/>
      <c r="F89" s="54"/>
      <c r="G89" s="57"/>
      <c r="H89" s="55"/>
      <c r="I89" s="67"/>
    </row>
    <row r="90" spans="1:9" ht="15">
      <c r="A90" s="23"/>
      <c r="B90" s="34"/>
      <c r="C90" s="34"/>
      <c r="D90" s="34"/>
      <c r="E90" s="34"/>
      <c r="F90" s="34"/>
      <c r="G90" s="33"/>
      <c r="H90" s="24"/>
      <c r="I90" s="65"/>
    </row>
    <row r="91" spans="1:9" ht="15">
      <c r="A91" s="64"/>
      <c r="B91" s="54"/>
      <c r="C91" s="54"/>
      <c r="D91" s="54"/>
      <c r="E91" s="54"/>
      <c r="F91" s="54"/>
      <c r="G91" s="57"/>
      <c r="H91" s="55"/>
      <c r="I91" s="67"/>
    </row>
    <row r="92" spans="1:9" ht="15">
      <c r="A92" s="64"/>
      <c r="B92" s="34"/>
      <c r="C92" s="34"/>
      <c r="D92" s="34"/>
      <c r="E92" s="34"/>
      <c r="F92" s="34"/>
      <c r="G92" s="33"/>
      <c r="H92" s="24"/>
      <c r="I92" s="65"/>
    </row>
    <row r="93" spans="1:9" ht="15">
      <c r="A93" s="66"/>
      <c r="B93" s="54"/>
      <c r="C93" s="54"/>
      <c r="D93" s="54"/>
      <c r="E93" s="54"/>
      <c r="F93" s="54"/>
      <c r="G93" s="57"/>
      <c r="H93" s="55"/>
      <c r="I93" s="67"/>
    </row>
    <row r="94" spans="1:9" ht="15">
      <c r="A94" s="23"/>
      <c r="B94" s="34"/>
      <c r="C94" s="34"/>
      <c r="D94" s="34"/>
      <c r="E94" s="34"/>
      <c r="F94" s="34"/>
      <c r="G94" s="33"/>
      <c r="H94" s="24"/>
      <c r="I94" s="65"/>
    </row>
    <row r="95" spans="1:9" ht="15">
      <c r="A95" s="66"/>
      <c r="B95" s="54"/>
      <c r="C95" s="54"/>
      <c r="D95" s="54"/>
      <c r="E95" s="54"/>
      <c r="F95" s="54"/>
      <c r="G95" s="57"/>
      <c r="H95" s="55"/>
      <c r="I95" s="67"/>
    </row>
    <row r="96" spans="1:9" ht="15">
      <c r="A96" s="23"/>
      <c r="B96" s="34"/>
      <c r="C96" s="34"/>
      <c r="D96" s="34"/>
      <c r="E96" s="34"/>
      <c r="F96" s="34"/>
      <c r="G96" s="33"/>
      <c r="H96" s="24"/>
      <c r="I96" s="65"/>
    </row>
    <row r="97" spans="1:9" ht="15.75" thickBot="1">
      <c r="A97" s="66"/>
      <c r="B97" s="54"/>
      <c r="C97" s="54"/>
      <c r="D97" s="54"/>
      <c r="E97" s="54"/>
      <c r="F97" s="54"/>
      <c r="G97" s="57"/>
      <c r="H97" s="55"/>
      <c r="I97" s="67"/>
    </row>
    <row r="98" spans="1:9" ht="16.5" thickBot="1">
      <c r="A98" s="68"/>
      <c r="B98" s="9" t="s">
        <v>159</v>
      </c>
      <c r="C98" s="9"/>
      <c r="D98" s="9"/>
      <c r="E98" s="9"/>
      <c r="F98" s="9"/>
      <c r="G98" s="97">
        <f>COUNTA(G75:G97)</f>
        <v>0</v>
      </c>
      <c r="H98" s="97">
        <f>COUNTA(H75:H97)</f>
        <v>0</v>
      </c>
      <c r="I98" s="97">
        <f>COUNTA(I75:I97)</f>
        <v>0</v>
      </c>
    </row>
  </sheetData>
  <sheetProtection password="C008" sheet="1"/>
  <hyperlinks>
    <hyperlink ref="G45" r:id="rId1" display="info@jucomi.s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</dc:creator>
  <cp:keywords/>
  <dc:description/>
  <cp:lastModifiedBy>MICKE</cp:lastModifiedBy>
  <cp:lastPrinted>2016-03-10T10:57:34Z</cp:lastPrinted>
  <dcterms:created xsi:type="dcterms:W3CDTF">2008-02-10T14:49:09Z</dcterms:created>
  <dcterms:modified xsi:type="dcterms:W3CDTF">2016-03-14T13:51:48Z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